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4  godina\IZVRŠENJE  01-12.2023\"/>
    </mc:Choice>
  </mc:AlternateContent>
  <xr:revisionPtr revIDLastSave="0" documentId="13_ncr:1_{67218164-34D3-45E2-8E49-ECBCC5D576A6}" xr6:coauthVersionLast="37" xr6:coauthVersionMax="37" xr10:uidLastSave="{00000000-0000-0000-0000-000000000000}"/>
  <bookViews>
    <workbookView xWindow="0" yWindow="0" windowWidth="21600" windowHeight="9525" activeTab="1" xr2:uid="{00000000-000D-0000-FFFF-FFFF00000000}"/>
  </bookViews>
  <sheets>
    <sheet name="I OPĆI DIO- sažetak" sheetId="1" r:id="rId1"/>
    <sheet name="Izvještaj po ekonom.klas. P i R" sheetId="7" r:id="rId2"/>
    <sheet name="Izvještaj o P i R po izvor" sheetId="2" r:id="rId3"/>
    <sheet name="Izvještaj o rash. prema funkcij" sheetId="4" r:id="rId4"/>
    <sheet name="POSEBNI-DIO-izvršenje fin.plana" sheetId="5" r:id="rId5"/>
  </sheets>
  <calcPr calcId="179021"/>
</workbook>
</file>

<file path=xl/calcChain.xml><?xml version="1.0" encoding="utf-8"?>
<calcChain xmlns="http://schemas.openxmlformats.org/spreadsheetml/2006/main">
  <c r="C39" i="7" l="1"/>
  <c r="C40" i="7" s="1"/>
  <c r="G9" i="4" l="1"/>
  <c r="G10" i="4"/>
  <c r="G11" i="4"/>
  <c r="G12" i="4"/>
  <c r="G13" i="4"/>
  <c r="G14" i="4"/>
  <c r="G15" i="4"/>
  <c r="G16" i="4"/>
  <c r="G17" i="4"/>
  <c r="G18" i="4"/>
  <c r="G19" i="4"/>
  <c r="G22" i="4"/>
  <c r="G23" i="4"/>
  <c r="G24" i="4"/>
  <c r="G25" i="4"/>
  <c r="G26" i="4"/>
  <c r="G27" i="4"/>
  <c r="G28" i="4"/>
  <c r="G29" i="4"/>
  <c r="G31" i="4"/>
  <c r="G32" i="4"/>
  <c r="G8" i="4"/>
  <c r="F9" i="4"/>
  <c r="F10" i="4"/>
  <c r="F11" i="4"/>
  <c r="F12" i="4"/>
  <c r="F13" i="4"/>
  <c r="F14" i="4"/>
  <c r="F15" i="4"/>
  <c r="F16" i="4"/>
  <c r="F17" i="4"/>
  <c r="F18" i="4"/>
  <c r="F20" i="4"/>
  <c r="F21" i="4"/>
  <c r="F22" i="4"/>
  <c r="F23" i="4"/>
  <c r="F24" i="4"/>
  <c r="F25" i="4"/>
  <c r="F26" i="4"/>
  <c r="F29" i="4"/>
  <c r="F30" i="4"/>
  <c r="F31" i="4"/>
  <c r="F32" i="4"/>
  <c r="F8" i="4"/>
  <c r="F55" i="2" l="1"/>
  <c r="F54" i="2"/>
  <c r="F53" i="2"/>
  <c r="E54" i="2"/>
  <c r="E53" i="2"/>
  <c r="E55" i="2" s="1"/>
  <c r="D54" i="2"/>
  <c r="D53" i="2"/>
  <c r="C53" i="2"/>
  <c r="D55" i="2" l="1"/>
  <c r="H9" i="2"/>
  <c r="H10" i="2"/>
  <c r="H13" i="2"/>
  <c r="H14" i="2"/>
  <c r="H15" i="2"/>
  <c r="H16" i="2"/>
  <c r="H18" i="2"/>
  <c r="H19" i="2"/>
  <c r="H23" i="2"/>
  <c r="H24" i="2"/>
  <c r="H27" i="2"/>
  <c r="H28" i="2"/>
  <c r="H29" i="2"/>
  <c r="H30" i="2"/>
  <c r="H32" i="2"/>
  <c r="H33" i="2"/>
  <c r="H36" i="2"/>
  <c r="H37" i="2"/>
  <c r="H40" i="2"/>
  <c r="H41" i="2"/>
  <c r="H42" i="2"/>
  <c r="H43" i="2"/>
  <c r="H45" i="2"/>
  <c r="H46" i="2"/>
  <c r="H47" i="2"/>
  <c r="H53" i="2"/>
  <c r="H54" i="2"/>
  <c r="H55" i="2"/>
  <c r="H8" i="2"/>
  <c r="G11" i="2"/>
  <c r="G13" i="2"/>
  <c r="G14" i="2"/>
  <c r="G15" i="2"/>
  <c r="G16" i="2"/>
  <c r="G18" i="2"/>
  <c r="G19" i="2"/>
  <c r="G20" i="2"/>
  <c r="G21" i="2"/>
  <c r="G23" i="2"/>
  <c r="G24" i="2"/>
  <c r="G27" i="2"/>
  <c r="G28" i="2"/>
  <c r="G29" i="2"/>
  <c r="G30" i="2"/>
  <c r="G32" i="2"/>
  <c r="G33" i="2"/>
  <c r="G34" i="2"/>
  <c r="G36" i="2"/>
  <c r="G37" i="2"/>
  <c r="G38" i="2"/>
  <c r="G40" i="2"/>
  <c r="G41" i="2"/>
  <c r="G42" i="2"/>
  <c r="G43" i="2"/>
  <c r="G45" i="2"/>
  <c r="G46" i="2"/>
  <c r="G48" i="2"/>
  <c r="G53" i="2"/>
  <c r="G54" i="2"/>
  <c r="G55" i="2"/>
  <c r="G8" i="2"/>
  <c r="C54" i="2"/>
  <c r="C55" i="2" s="1"/>
  <c r="F48" i="2"/>
  <c r="E48" i="2"/>
  <c r="D48" i="2"/>
  <c r="C48" i="2"/>
  <c r="D43" i="2"/>
  <c r="E43" i="2"/>
  <c r="F43" i="2"/>
  <c r="C43" i="2"/>
  <c r="C21" i="2"/>
  <c r="D21" i="2"/>
  <c r="E21" i="2"/>
  <c r="F21" i="2"/>
  <c r="D38" i="2"/>
  <c r="E38" i="2"/>
  <c r="F38" i="2"/>
  <c r="C38" i="2"/>
  <c r="E34" i="2"/>
  <c r="F34" i="2"/>
  <c r="D34" i="2"/>
  <c r="C34" i="2"/>
  <c r="D30" i="2"/>
  <c r="E30" i="2"/>
  <c r="F30" i="2"/>
  <c r="C30" i="2"/>
  <c r="D25" i="2"/>
  <c r="E25" i="2"/>
  <c r="F25" i="2"/>
  <c r="C25" i="2"/>
  <c r="D16" i="2"/>
  <c r="E16" i="2"/>
  <c r="F16" i="2"/>
  <c r="C16" i="2"/>
  <c r="E11" i="2"/>
  <c r="F11" i="2"/>
  <c r="D11" i="2"/>
  <c r="C11" i="2"/>
  <c r="G10" i="2"/>
  <c r="G9" i="2"/>
  <c r="G46" i="7" l="1"/>
  <c r="G47" i="7"/>
  <c r="G48" i="7"/>
  <c r="G50" i="7"/>
  <c r="G52" i="7"/>
  <c r="G55" i="7"/>
  <c r="G56" i="7"/>
  <c r="G61" i="7"/>
  <c r="G68" i="7"/>
  <c r="G78" i="7"/>
  <c r="G86" i="7"/>
  <c r="G87" i="7"/>
  <c r="G90" i="7"/>
  <c r="G91" i="7"/>
  <c r="G93" i="7"/>
  <c r="G94" i="7"/>
  <c r="G96" i="7"/>
  <c r="G97" i="7"/>
  <c r="G98" i="7"/>
  <c r="G100" i="7"/>
  <c r="G101" i="7"/>
  <c r="G103" i="7"/>
  <c r="G108" i="7"/>
  <c r="G110" i="7"/>
  <c r="G111" i="7"/>
  <c r="G113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6" i="7"/>
  <c r="F97" i="7"/>
  <c r="F98" i="7"/>
  <c r="F99" i="7"/>
  <c r="F100" i="7"/>
  <c r="F103" i="7"/>
  <c r="F104" i="7"/>
  <c r="F105" i="7"/>
  <c r="F108" i="7"/>
  <c r="F109" i="7"/>
  <c r="F110" i="7"/>
  <c r="F111" i="7"/>
  <c r="F112" i="7"/>
  <c r="F113" i="7"/>
  <c r="G10" i="7"/>
  <c r="G11" i="7"/>
  <c r="G12" i="7"/>
  <c r="G15" i="7"/>
  <c r="G18" i="7"/>
  <c r="G19" i="7"/>
  <c r="G20" i="7"/>
  <c r="G21" i="7"/>
  <c r="G22" i="7"/>
  <c r="G24" i="7"/>
  <c r="G25" i="7"/>
  <c r="G28" i="7"/>
  <c r="G31" i="7"/>
  <c r="G32" i="7"/>
  <c r="G38" i="7"/>
  <c r="G9" i="7"/>
  <c r="F10" i="7"/>
  <c r="F11" i="7"/>
  <c r="F12" i="7"/>
  <c r="F13" i="7"/>
  <c r="F14" i="7"/>
  <c r="F15" i="7"/>
  <c r="F16" i="7"/>
  <c r="F18" i="7"/>
  <c r="F19" i="7"/>
  <c r="F20" i="7"/>
  <c r="F21" i="7"/>
  <c r="F22" i="7"/>
  <c r="F23" i="7"/>
  <c r="F24" i="7"/>
  <c r="F25" i="7"/>
  <c r="F26" i="7"/>
  <c r="F27" i="7"/>
  <c r="F28" i="7"/>
  <c r="F29" i="7"/>
  <c r="F31" i="7"/>
  <c r="F32" i="7"/>
  <c r="F33" i="7"/>
  <c r="F34" i="7"/>
  <c r="F35" i="7"/>
  <c r="F36" i="7"/>
  <c r="F37" i="7"/>
  <c r="F38" i="7"/>
  <c r="F9" i="7"/>
  <c r="G9" i="5" l="1"/>
  <c r="G10" i="5"/>
  <c r="G11" i="5"/>
  <c r="G12" i="5"/>
  <c r="G13" i="5"/>
  <c r="G14" i="5"/>
  <c r="G15" i="5"/>
  <c r="G16" i="5"/>
  <c r="G20" i="5"/>
  <c r="G25" i="5"/>
  <c r="G34" i="5"/>
  <c r="G39" i="5"/>
  <c r="G40" i="5"/>
  <c r="G43" i="5"/>
  <c r="G44" i="5"/>
  <c r="G45" i="5"/>
  <c r="G46" i="5"/>
  <c r="G47" i="5"/>
  <c r="G48" i="5"/>
  <c r="G50" i="5"/>
  <c r="G57" i="5"/>
  <c r="G65" i="5"/>
  <c r="G66" i="5"/>
  <c r="G67" i="5"/>
  <c r="G68" i="5"/>
  <c r="G69" i="5"/>
  <c r="G70" i="5"/>
  <c r="G83" i="5"/>
  <c r="G84" i="5"/>
  <c r="G85" i="5"/>
  <c r="G86" i="5"/>
  <c r="G87" i="5"/>
  <c r="G88" i="5"/>
  <c r="G89" i="5"/>
  <c r="G91" i="5"/>
  <c r="G93" i="5"/>
  <c r="G95" i="5"/>
  <c r="G96" i="5"/>
  <c r="G101" i="5"/>
  <c r="G108" i="5"/>
  <c r="G116" i="5"/>
  <c r="G123" i="5"/>
  <c r="G124" i="5"/>
  <c r="G127" i="5"/>
  <c r="G131" i="5"/>
  <c r="G132" i="5"/>
  <c r="G134" i="5"/>
  <c r="G139" i="5"/>
  <c r="G141" i="5"/>
  <c r="G142" i="5"/>
  <c r="G143" i="5"/>
  <c r="G144" i="5"/>
  <c r="G145" i="5"/>
  <c r="G146" i="5"/>
  <c r="G147" i="5"/>
  <c r="G149" i="5"/>
  <c r="G150" i="5"/>
  <c r="G151" i="5"/>
  <c r="G152" i="5"/>
  <c r="G153" i="5"/>
  <c r="G156" i="5"/>
  <c r="G166" i="5"/>
  <c r="G167" i="5"/>
  <c r="G168" i="5"/>
  <c r="G169" i="5"/>
  <c r="G170" i="5"/>
  <c r="G171" i="5"/>
  <c r="G174" i="5"/>
  <c r="G180" i="5"/>
  <c r="G182" i="5"/>
  <c r="G183" i="5"/>
  <c r="G184" i="5"/>
  <c r="G187" i="5"/>
  <c r="G188" i="5"/>
  <c r="G189" i="5"/>
  <c r="G190" i="5"/>
  <c r="G191" i="5"/>
  <c r="G192" i="5"/>
  <c r="G195" i="5"/>
  <c r="G196" i="5"/>
  <c r="G197" i="5"/>
  <c r="G198" i="5"/>
  <c r="G199" i="5"/>
  <c r="G201" i="5"/>
  <c r="G207" i="5"/>
  <c r="G208" i="5"/>
  <c r="G210" i="5"/>
  <c r="G211" i="5"/>
  <c r="G213" i="5"/>
  <c r="G214" i="5"/>
  <c r="G216" i="5"/>
  <c r="G218" i="5"/>
  <c r="G219" i="5"/>
  <c r="G220" i="5"/>
  <c r="G221" i="5"/>
  <c r="G222" i="5"/>
  <c r="G223" i="5"/>
  <c r="G224" i="5"/>
  <c r="G225" i="5"/>
  <c r="G226" i="5"/>
  <c r="G229" i="5"/>
  <c r="G230" i="5"/>
  <c r="G232" i="5"/>
  <c r="G233" i="5"/>
  <c r="G234" i="5"/>
  <c r="G235" i="5"/>
  <c r="G236" i="5"/>
  <c r="G237" i="5"/>
  <c r="G239" i="5"/>
  <c r="G240" i="5"/>
  <c r="G241" i="5"/>
  <c r="G242" i="5"/>
  <c r="G243" i="5"/>
  <c r="G244" i="5"/>
  <c r="G245" i="5"/>
  <c r="G247" i="5"/>
  <c r="G248" i="5"/>
  <c r="G250" i="5"/>
  <c r="G251" i="5"/>
  <c r="G252" i="5"/>
  <c r="G253" i="5"/>
  <c r="G254" i="5"/>
  <c r="G255" i="5"/>
  <c r="G257" i="5"/>
  <c r="G259" i="5"/>
  <c r="G261" i="5"/>
  <c r="G262" i="5"/>
  <c r="G264" i="5"/>
  <c r="G265" i="5"/>
  <c r="G266" i="5"/>
  <c r="G267" i="5"/>
  <c r="G269" i="5"/>
  <c r="G271" i="5"/>
  <c r="G273" i="5"/>
  <c r="G274" i="5"/>
  <c r="G276" i="5"/>
  <c r="G277" i="5"/>
  <c r="G278" i="5"/>
  <c r="G279" i="5"/>
  <c r="G280" i="5"/>
  <c r="G281" i="5"/>
  <c r="G282" i="5"/>
  <c r="G284" i="5"/>
  <c r="G285" i="5"/>
  <c r="G286" i="5"/>
  <c r="G287" i="5"/>
  <c r="G288" i="5"/>
  <c r="G289" i="5"/>
  <c r="G290" i="5"/>
  <c r="G293" i="5"/>
  <c r="G294" i="5"/>
  <c r="G295" i="5"/>
  <c r="G296" i="5"/>
  <c r="G298" i="5"/>
  <c r="G299" i="5"/>
  <c r="G300" i="5"/>
  <c r="G301" i="5"/>
  <c r="G303" i="5"/>
  <c r="G304" i="5"/>
  <c r="G305" i="5"/>
  <c r="G306" i="5"/>
  <c r="G307" i="5"/>
  <c r="G308" i="5"/>
  <c r="G310" i="5"/>
  <c r="G311" i="5"/>
  <c r="G312" i="5"/>
  <c r="G313" i="5"/>
  <c r="G317" i="5"/>
  <c r="G319" i="5"/>
  <c r="G321" i="5"/>
  <c r="G324" i="5"/>
  <c r="G325" i="5"/>
  <c r="G326" i="5"/>
  <c r="G328" i="5"/>
  <c r="G329" i="5"/>
  <c r="G330" i="5"/>
  <c r="G331" i="5"/>
  <c r="G333" i="5"/>
  <c r="G335" i="5"/>
  <c r="G337" i="5"/>
  <c r="G338" i="5"/>
  <c r="G342" i="5"/>
  <c r="G344" i="5"/>
  <c r="G346" i="5"/>
  <c r="G349" i="5"/>
  <c r="G350" i="5"/>
  <c r="G351" i="5"/>
  <c r="G353" i="5"/>
  <c r="G354" i="5"/>
  <c r="G355" i="5"/>
  <c r="G356" i="5"/>
  <c r="G357" i="5"/>
  <c r="G358" i="5"/>
  <c r="G359" i="5"/>
  <c r="G361" i="5"/>
  <c r="G363" i="5"/>
  <c r="G366" i="5"/>
  <c r="G367" i="5"/>
  <c r="G370" i="5"/>
  <c r="G371" i="5"/>
  <c r="G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8" i="5"/>
  <c r="F109" i="5"/>
  <c r="F110" i="5"/>
  <c r="F111" i="5"/>
  <c r="F112" i="5"/>
  <c r="F113" i="5"/>
  <c r="F114" i="5"/>
  <c r="F115" i="5"/>
  <c r="F116" i="5"/>
  <c r="F117" i="5"/>
  <c r="F119" i="5"/>
  <c r="F120" i="5"/>
  <c r="F122" i="5"/>
  <c r="F123" i="5"/>
  <c r="F124" i="5"/>
  <c r="F125" i="5"/>
  <c r="F126" i="5"/>
  <c r="F127" i="5"/>
  <c r="F128" i="5"/>
  <c r="F129" i="5"/>
  <c r="F130" i="5"/>
  <c r="F131" i="5"/>
  <c r="F134" i="5"/>
  <c r="F135" i="5"/>
  <c r="F136" i="5"/>
  <c r="F139" i="5"/>
  <c r="F140" i="5"/>
  <c r="F141" i="5"/>
  <c r="F142" i="5"/>
  <c r="F149" i="5"/>
  <c r="F150" i="5"/>
  <c r="F151" i="5"/>
  <c r="F152" i="5"/>
  <c r="F153" i="5"/>
  <c r="F154" i="5"/>
  <c r="F155" i="5"/>
  <c r="F156" i="5"/>
  <c r="F157" i="5"/>
  <c r="F158" i="5"/>
  <c r="F159" i="5"/>
  <c r="F166" i="5"/>
  <c r="F167" i="5"/>
  <c r="F168" i="5"/>
  <c r="F169" i="5"/>
  <c r="F170" i="5"/>
  <c r="F174" i="5"/>
  <c r="F175" i="5"/>
  <c r="F176" i="5"/>
  <c r="F177" i="5"/>
  <c r="F178" i="5"/>
  <c r="F179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1" i="5"/>
  <c r="F202" i="5"/>
  <c r="F204" i="5"/>
  <c r="F205" i="5"/>
  <c r="F206" i="5"/>
  <c r="F213" i="5"/>
  <c r="F214" i="5"/>
  <c r="F216" i="5"/>
  <c r="F217" i="5"/>
  <c r="F232" i="5"/>
  <c r="F233" i="5"/>
  <c r="F234" i="5"/>
  <c r="F235" i="5"/>
  <c r="F236" i="5"/>
  <c r="F237" i="5"/>
  <c r="F238" i="5"/>
  <c r="F239" i="5"/>
  <c r="F240" i="5"/>
  <c r="F24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8" i="5"/>
  <c r="F299" i="5"/>
  <c r="F300" i="5"/>
  <c r="F301" i="5"/>
  <c r="F302" i="5"/>
  <c r="F303" i="5"/>
  <c r="F304" i="5"/>
  <c r="F310" i="5"/>
  <c r="F311" i="5"/>
  <c r="F312" i="5"/>
  <c r="F313" i="5"/>
  <c r="F314" i="5"/>
  <c r="F315" i="5"/>
  <c r="F316" i="5"/>
  <c r="F321" i="5"/>
  <c r="F322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6" i="5"/>
  <c r="F347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8" i="5"/>
  <c r="G15" i="1" l="1"/>
  <c r="G16" i="1"/>
  <c r="F14" i="1" l="1"/>
  <c r="F15" i="1"/>
  <c r="F16" i="1"/>
  <c r="F13" i="1"/>
  <c r="E17" i="1" l="1"/>
  <c r="G17" i="1" s="1"/>
  <c r="D17" i="1"/>
  <c r="C17" i="1"/>
  <c r="C18" i="1" s="1"/>
  <c r="E18" i="1" l="1"/>
  <c r="G18" i="1" s="1"/>
  <c r="B17" i="1"/>
  <c r="B18" i="1" s="1"/>
  <c r="F18" i="1" l="1"/>
  <c r="F17" i="1"/>
  <c r="G42" i="1" l="1"/>
</calcChain>
</file>

<file path=xl/sharedStrings.xml><?xml version="1.0" encoding="utf-8"?>
<sst xmlns="http://schemas.openxmlformats.org/spreadsheetml/2006/main" count="654" uniqueCount="206">
  <si>
    <t>Plan 2023.</t>
  </si>
  <si>
    <t>SVEUKUPNO PRIHODI</t>
  </si>
  <si>
    <t>3 Rashodi poslovanja</t>
  </si>
  <si>
    <t>4 Rashodi za nabavu nefinancijske imovine</t>
  </si>
  <si>
    <t>SVEUKUPNO RASHODI</t>
  </si>
  <si>
    <t>A) SAŽETAK RAČUNA PRIHODA I RASHODA</t>
  </si>
  <si>
    <t>I. OPĆI DIO</t>
  </si>
  <si>
    <t>6.</t>
  </si>
  <si>
    <t>5.</t>
  </si>
  <si>
    <t>4.</t>
  </si>
  <si>
    <t>3.</t>
  </si>
  <si>
    <t>2.</t>
  </si>
  <si>
    <t>1.</t>
  </si>
  <si>
    <t>6 PRIHODI POSLOVANJA</t>
  </si>
  <si>
    <t>RAZLIKA - VIŠAK/MANJAK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</si>
  <si>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</si>
  <si>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</si>
  <si>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</si>
  <si>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</si>
  <si>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 VIŠAK ILI PRENESENI MANJAK I VIŠEGODIŠNJI PLAN URAVNOTEŽENJA</t>
  </si>
  <si>
    <t>VIŠAK/MANJAK</t>
  </si>
  <si>
    <t>7.</t>
  </si>
  <si>
    <t xml:space="preserve">Indeks 5./4. </t>
  </si>
  <si>
    <t>A) RAČUN PRIHODA I RASHODA</t>
  </si>
  <si>
    <t>RASHODI PREMA FUNKCIJSKOJ KLASIFIKACIJI</t>
  </si>
  <si>
    <t>8 UPRAVNI ODJEL ZA ŠKOLSTVO</t>
  </si>
  <si>
    <t>8-32 TRGOVAČKA-UGOSTILJSKA ŠKOLA KARLOVAC</t>
  </si>
  <si>
    <t>0 Javnost</t>
  </si>
  <si>
    <t>09 OBRAZOVANJE</t>
  </si>
  <si>
    <t>092 Srednjoškolsko obrazovanje</t>
  </si>
  <si>
    <t>0922 Više srednjoškolsko obrazovanje</t>
  </si>
  <si>
    <t>31 Rashodi za zaposlene</t>
  </si>
  <si>
    <t>32 Materijalni rashodi</t>
  </si>
  <si>
    <t>34 Financijski rashodi</t>
  </si>
  <si>
    <t>45 Rashodi za dodatna ulaganja na nefinancijskoj imovini</t>
  </si>
  <si>
    <t>096 Dodatne usluge u obrazovanju</t>
  </si>
  <si>
    <t>0960 Dodatne usluge u obrazovanju</t>
  </si>
  <si>
    <t>37 Naknade građanima i kućanstvima na temelju osiguranja i druge naknade</t>
  </si>
  <si>
    <t>38 Ostali rashodi</t>
  </si>
  <si>
    <t>42 Rashodi za nabavu proizvedene dugotrajne imovine</t>
  </si>
  <si>
    <t>OPĆI DIO</t>
  </si>
  <si>
    <t>PREGLED UKUPNIH PRIHODA I RASHODA PO IZVORIMA FINANCIRANJA</t>
  </si>
  <si>
    <t>PRIHODI</t>
  </si>
  <si>
    <t>RASHODI</t>
  </si>
  <si>
    <t>A. RAČUN PRIHODA I RASHODA</t>
  </si>
  <si>
    <t>SVEUKUPNO</t>
  </si>
  <si>
    <t>6 Prihodi poslovanja</t>
  </si>
  <si>
    <t>63 Pomoći iz inozemstva i od subjekata unutar općeg proračuna</t>
  </si>
  <si>
    <t>503 POMOĆI IZ NENADLEŽNIH PRORAČUNA - KORISNICI</t>
  </si>
  <si>
    <t>512 Pomoći iz državnog proračuna - plaće MZOS</t>
  </si>
  <si>
    <t>56 Fondovi EU-a</t>
  </si>
  <si>
    <t>560 POMOĆI-FOND EU KORISNICI</t>
  </si>
  <si>
    <t>64 Prihodi od imovine</t>
  </si>
  <si>
    <t>03 Vlastiti prihodi</t>
  </si>
  <si>
    <t>65 Prihodi od upravnih i administrativnih pristojbi, pristojbi po posebnim propisima i naknada</t>
  </si>
  <si>
    <t>432 PRIHODI ZA POSEBNE NAMJENE - korisnici</t>
  </si>
  <si>
    <t>711 Prihodi od nefinancijske imovine i nadoknade štete s osnova osiguranja</t>
  </si>
  <si>
    <t>66 Prihodi od prodaje proizvoda i robe te pruženih usluga i prihodi od donacija te povrati po protestiranim jamstvima</t>
  </si>
  <si>
    <t>611 Donacije</t>
  </si>
  <si>
    <t>67 Prihodi iz nadležnog proračuna i od HZZO-a temeljem ugovornih obveza</t>
  </si>
  <si>
    <t>01 Opći prihodi i primici</t>
  </si>
  <si>
    <t>05 Pomoći</t>
  </si>
  <si>
    <t>123 Zakonski standard javnih ustanova SŠ</t>
  </si>
  <si>
    <t>A100037 Odgojnoobrazovno, administrativno i tehničko osoblje</t>
  </si>
  <si>
    <t>321 Naknade troškova zaposlenima</t>
  </si>
  <si>
    <t>3211 Službena putovanja</t>
  </si>
  <si>
    <t>3213 Stručno usavršavanje zaposlenika</t>
  </si>
  <si>
    <t>3214 Ostale naknade troškova zaposlenima</t>
  </si>
  <si>
    <t>322 Rashodi za materijal i energiju</t>
  </si>
  <si>
    <t>3221 Uredski materijal i ostali materijalni rashodi</t>
  </si>
  <si>
    <t>3223 Energija</t>
  </si>
  <si>
    <t>3224 Materijal i dijelovi za tekuće i investicijsko održavanje</t>
  </si>
  <si>
    <t>3225 Sitni inventar i auto gume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</si>
  <si>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</si>
  <si>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</si>
  <si>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</si>
  <si>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</si>
  <si>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</si>
  <si>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</si>
  <si>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</si>
  <si>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</si>
  <si>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</si>
  <si>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</si>
  <si>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3292 Premije osiguranja</t>
  </si>
  <si>
    <t>3294 Članarine</t>
  </si>
  <si>
    <t>3295 Pristojbe i naknade</t>
  </si>
  <si>
    <t>3299 Ostali nespomenuti rashodi poslovanja</t>
  </si>
  <si>
    <t>343 Ostali financijski rashodi</t>
  </si>
  <si>
    <t>3431 Bankarske usluge i usluge platnog prometa</t>
  </si>
  <si>
    <t>3433 Zatezne kamate</t>
  </si>
  <si>
    <t>A100037A Odgojnoobrazovno, administrativno i tehničko osoblje - POSEBNI DIO</t>
  </si>
  <si>
    <t>3212 Naknade za prijevoz, za rad na terenu i odvojeni život</t>
  </si>
  <si>
    <t>3222 Materijal i sirovine</t>
  </si>
  <si>
    <t>3227 Službena, radna i zaštitna odjeća i obuća</t>
  </si>
  <si>
    <t>3235 Zakupnine i najamnine</t>
  </si>
  <si>
    <t>A100038 Operativni plan TIO - SŠ</t>
  </si>
  <si>
    <t>K100004 Nefinancijska imovina i investicijsko održavanje SŠ</t>
  </si>
  <si>
    <t>451 Dodatna ulaganja na građevinskim objektima</t>
  </si>
  <si>
    <t>4511 Dodatna ulaganja na građevinskim objektima</t>
  </si>
  <si>
    <t>125 Program javnih potreba iznad standarda - vlastiti prihodi</t>
  </si>
  <si>
    <t>A100042 Javne potrebe iznad standarda-vlastiti prihodi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</si>
  <si>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</si>
  <si>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</si>
  <si>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</si>
  <si>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</si>
  <si>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</si>
  <si>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</si>
  <si>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3291 Naknade za rad predstavničkih i izvršnih tijela, povjerenstava i slično</t>
  </si>
  <si>
    <t>3293 Reprezentacija</t>
  </si>
  <si>
    <t>421 Građevinski objekti</t>
  </si>
  <si>
    <t>4211 Stambeni objekti</t>
  </si>
  <si>
    <t>422 Postrojenja i oprema</t>
  </si>
  <si>
    <t>4221 Uredska oprema i namještaj</t>
  </si>
  <si>
    <t>4223 Oprema za održavanje i zaštitu</t>
  </si>
  <si>
    <t>424 Knjige, umjetnička djela i ostale izložbene vrijednosti</t>
  </si>
  <si>
    <t>4241 Knjige</t>
  </si>
  <si>
    <t>141 Javne potrebe iznad zakonskog standarda SŠ</t>
  </si>
  <si>
    <t>A100078 Županijske javne potrebe SŠ</t>
  </si>
  <si>
    <t>A100142B Prihodi od nefinancijske imovine i nadoknade štete s osnova osiguranja</t>
  </si>
  <si>
    <t>A100159A Javne potrebe iznad standarda - donacije</t>
  </si>
  <si>
    <t>A100161A Javne potrebe iznad standarda - OSTALO</t>
  </si>
  <si>
    <t>A100162A Prijenos sredstava od nenadležnih proračuna</t>
  </si>
  <si>
    <t>381 Tekuće donacije</t>
  </si>
  <si>
    <t>3812 Tekuće donacije u naravi</t>
  </si>
  <si>
    <t>A100163A Javne potrebe iznad standarda - EU PROJEKTI</t>
  </si>
  <si>
    <t>A100191A Shema školskog voća, povrća i mlijeka</t>
  </si>
  <si>
    <t>158 Pomoćnici u nastavi OŠ i SŠ (EU projekt)</t>
  </si>
  <si>
    <t>A100128 Pomoćnici u nastavi OŠ i SŠ (EU projekt)</t>
  </si>
  <si>
    <t>176A Sufinanciranje projekata iz Razvojnog fonda Karlovačke županije</t>
  </si>
  <si>
    <t>A100209 Centar kompetencija (ORUŽANA)</t>
  </si>
  <si>
    <t>180 Centar kompetentnosti</t>
  </si>
  <si>
    <t>K100023 Mreža kom5tentnosti</t>
  </si>
  <si>
    <t>201 MZOS- Plaće SŠ</t>
  </si>
  <si>
    <t>A200201 MZOS- Plaće SŠ</t>
  </si>
  <si>
    <t>3133 Doprinosi za obvezno osiguranje u slučaju nezaposlenosti</t>
  </si>
  <si>
    <t>3296 troškovi sudskih postupaka</t>
  </si>
  <si>
    <t>372 Ostale naknade građanima i kućanstvima iz proračuna</t>
  </si>
  <si>
    <t>POSEBNI DIO</t>
  </si>
  <si>
    <t>POLUGODIŠNJI IZVJEŠTAJ O IZVRŠENJU FINANCIJSKOG PLANA ZA 2023. G.</t>
  </si>
  <si>
    <t>PO PROGRAMSKOJ, EKONOMSKOJ KLASIFIKACIJI  I IZVORIMA FINANCIRANJA</t>
  </si>
  <si>
    <t>I OPĆI DIO</t>
  </si>
  <si>
    <t>NAZIV</t>
  </si>
  <si>
    <t>Izvršenje 2022.</t>
  </si>
  <si>
    <t>Plan 2023./Rebalans III</t>
  </si>
  <si>
    <t>Izvršenje 2023.</t>
  </si>
  <si>
    <t xml:space="preserve">GODIŠNJI  IZVJEŠTAJ O IZVRŠENJU  FINANCIJSKOG PLANA ZA 2023. GODINU TRGOVAČKO UGOSTITELJSKE ŠKOLE </t>
  </si>
  <si>
    <t>Indeks  5/2</t>
  </si>
  <si>
    <t>Indeks  5/4</t>
  </si>
  <si>
    <t>III Rebalans  2023.</t>
  </si>
  <si>
    <t>4.843,010,68</t>
  </si>
  <si>
    <t>GODIŠNJI IZVJEŠTAJ O IZVRŠENJU FINANCIJSKOG PLANA ZA 2023. G. PO EKONOMSKOJ KLASIFIKACIJI P i R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</si>
  <si>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</si>
  <si>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</si>
  <si>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</si>
  <si>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</si>
  <si>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iz državnog proračuna temeljem prijenosa EU sredstava</t>
  </si>
  <si>
    <t>6382 Kapitalne pomoći temeljem prijenosa EU sredstava</t>
  </si>
  <si>
    <t>641 Prihodi od financijske imovine</t>
  </si>
  <si>
    <t>6413 Kamate na oročena sredstva i depozite po viđenju</t>
  </si>
  <si>
    <t>652 Prihodi po posebnim propisima</t>
  </si>
  <si>
    <t>6526 Ostali nespomenuti prihodi</t>
  </si>
  <si>
    <t>661 Prihodi od prodaje proizvoda i robe te pruženih usluga</t>
  </si>
  <si>
    <t>6614 Prihodi od prodaje proizvoda i robe</t>
  </si>
  <si>
    <t>6615 Prihodi od pruženih usluga</t>
  </si>
  <si>
    <t>663 Donacije od pravnih i fizičkih osoba izvan općeg proračuna i povrat donacija po protestiranim jamstvima</t>
  </si>
  <si>
    <t>6631 Tekuće donacije</t>
  </si>
  <si>
    <t>6632 Kapitalne donacije</t>
  </si>
  <si>
    <t>671 Prihodi iz nadležnog proračuna za financiranje redovne djelatnosti proračunskih korisnika</t>
  </si>
  <si>
    <t>6711 Prihodi iz nadležnog proračuna za financiranje rashoda poslovanja</t>
  </si>
  <si>
    <t>6712 Prihodi iz nadležnog proračuna za financiranje rashoda za nabavu nefinancijske imovine</t>
  </si>
  <si>
    <t>68 Kazne, upravne mjere i ostali prihodi</t>
  </si>
  <si>
    <t>683 Ostali prihodi</t>
  </si>
  <si>
    <t>6831 Ostali prihodi</t>
  </si>
  <si>
    <t>3722 Naknade građanima i kućanstvima u naravi</t>
  </si>
  <si>
    <t>41 Rashodi za nabavu neproizvedene dugotrajne imovine</t>
  </si>
  <si>
    <t>412 Nematerijalna imovina</t>
  </si>
  <si>
    <t>4123 Licence</t>
  </si>
  <si>
    <t>4222 Komunikacijska oprema</t>
  </si>
  <si>
    <t>4227 Uređaji, strojevi i oprema za ostale namjene</t>
  </si>
  <si>
    <t>RAZDJEL: 8 UPRAVNI ODJEL ZA ŠKOLSTVO</t>
  </si>
  <si>
    <t>GLAVA: 8-32 TRGOVAČKA-UGOSTILJSKA ŠKOLA KARLOVAC</t>
  </si>
  <si>
    <t>izvor: 03 Vlastiti prihodi</t>
  </si>
  <si>
    <t>izvor: 05 Pomoći</t>
  </si>
  <si>
    <t>izvor: 432 PRIHODI ZA POSEBNE NAMJENE - korisnici</t>
  </si>
  <si>
    <t>izvor: 503 POMOĆI IZ NENADLEŽNIH PRORAČUNA - KORISNICI</t>
  </si>
  <si>
    <t>izvor: 512 Pomoći iz državnog proračuna - plaće MZOS</t>
  </si>
  <si>
    <t>izvor: 56 Fondovi EU-a</t>
  </si>
  <si>
    <t>izvor: 560 POMOĆI-FOND EU KORISNICI</t>
  </si>
  <si>
    <t>izvor: 611 Donacije</t>
  </si>
  <si>
    <t>izvor: 711 Prihodi od nefinancijske imovine i nadoknade štete s osnova osiguranja</t>
  </si>
  <si>
    <t>K100028 RCK RECEPT</t>
  </si>
  <si>
    <t>PRIHODI I PRIMICI</t>
  </si>
  <si>
    <t>UKUPNO RASHODI I IZDACI</t>
  </si>
  <si>
    <t xml:space="preserve">Pomoći izvor: 01 </t>
  </si>
  <si>
    <t>UKUPNI PRIHODI</t>
  </si>
  <si>
    <t>UKUPNI RASHODI</t>
  </si>
  <si>
    <t>VIŠAK/MANJAK PRIHODA preneseni (+,-)</t>
  </si>
  <si>
    <t>VIŠAK/MANJAK PRIHODA</t>
  </si>
  <si>
    <t>ODGOVORNA OSOBA</t>
  </si>
  <si>
    <t>RAVNATELJ:</t>
  </si>
  <si>
    <t>Sonja Vukelić</t>
  </si>
  <si>
    <t>Damir Pleša,  dipl. ing.</t>
  </si>
  <si>
    <t>Karlovac, 05.03.2024.</t>
  </si>
  <si>
    <t>Klasa: 007-02/24-01/06</t>
  </si>
  <si>
    <t>Predsjednica školskog odbora:</t>
  </si>
  <si>
    <t>Urbroj: 2133-46-04/1-24-01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</si>
</sst>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Verdana"/>
      <family val="2"/>
      <charset val="238"/>
    </font>
    <font>
      <b/>
      <sz val="9"/>
      <color rgb="FF000000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8"/>
      <color rgb="FF000000"/>
      <name val="Verdana"/>
      <family val="2"/>
      <charset val="238"/>
    </font>
    <font>
      <b/>
      <sz val="7"/>
      <color rgb="FF000000"/>
      <name val="Verdana"/>
      <family val="2"/>
      <charset val="238"/>
    </font>
    <font>
      <sz val="7"/>
      <color rgb="FF000000"/>
      <name val="Verdana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9"/>
      <color rgb="FFFF0000"/>
      <name val="Verdana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Verdana"/>
      <family val="2"/>
      <charset val="238"/>
    </font>
    <font>
      <b/>
      <sz val="10"/>
      <name val="Arial"/>
      <family val="2"/>
      <charset val="238"/>
    </font>
    <font>
      <b/>
      <sz val="9"/>
      <name val="Verdana"/>
      <family val="2"/>
      <charset val="238"/>
    </font>
    <font>
      <sz val="10"/>
      <name val="Arial"/>
      <family val="2"/>
      <charset val="238"/>
    </font>
    <font>
      <sz val="9"/>
      <name val="Verdana"/>
      <family val="2"/>
      <charset val="238"/>
    </font>
    <font>
      <b/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rgb="FF002060"/>
      <name val="Arial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9">
    <xf numFmtId="0" fontId="0" fillId="0" borderId="0" xfId="0"/>
    <xf numFmtId="0" fontId="18" fillId="0" borderId="0" xfId="0" applyFont="1" applyAlignment="1">
      <alignment horizontal="left" indent="1"/>
    </xf>
    <xf numFmtId="0" fontId="19" fillId="0" borderId="0" xfId="0" applyFont="1" applyAlignment="1">
      <alignment horizontal="left" indent="1"/>
    </xf>
    <xf numFmtId="0" fontId="20" fillId="0" borderId="10" xfId="0" applyFont="1" applyBorder="1" applyAlignment="1">
      <alignment horizontal="center" vertical="center" wrapText="1" indent="1"/>
    </xf>
    <xf numFmtId="0" fontId="19" fillId="33" borderId="0" xfId="0" applyFont="1" applyFill="1" applyAlignment="1">
      <alignment horizontal="left" indent="1"/>
    </xf>
    <xf numFmtId="0" fontId="21" fillId="33" borderId="11" xfId="0" applyFont="1" applyFill="1" applyBorder="1" applyAlignment="1">
      <alignment horizontal="left" wrapText="1" indent="1"/>
    </xf>
    <xf numFmtId="0" fontId="22" fillId="33" borderId="11" xfId="0" applyFont="1" applyFill="1" applyBorder="1" applyAlignment="1">
      <alignment horizontal="left" wrapText="1" indent="1"/>
    </xf>
    <xf numFmtId="0" fontId="18" fillId="0" borderId="0" xfId="0" applyFont="1" applyAlignment="1">
      <alignment horizontal="center"/>
    </xf>
    <xf numFmtId="0" fontId="20" fillId="0" borderId="0" xfId="0" applyFont="1" applyBorder="1" applyAlignment="1">
      <alignment horizontal="center" vertical="center" wrapText="1" indent="1"/>
    </xf>
    <xf numFmtId="0" fontId="22" fillId="33" borderId="13" xfId="0" applyFont="1" applyFill="1" applyBorder="1" applyAlignment="1">
      <alignment horizontal="left" wrapText="1" indent="1"/>
    </xf>
    <xf numFmtId="0" fontId="18" fillId="0" borderId="12" xfId="0" applyFont="1" applyBorder="1" applyAlignment="1">
      <alignment horizontal="left" indent="1"/>
    </xf>
    <xf numFmtId="0" fontId="23" fillId="0" borderId="12" xfId="0" applyFont="1" applyBorder="1" applyAlignment="1">
      <alignment horizontal="left" indent="1"/>
    </xf>
    <xf numFmtId="4" fontId="21" fillId="33" borderId="11" xfId="0" applyNumberFormat="1" applyFont="1" applyFill="1" applyBorder="1" applyAlignment="1">
      <alignment horizontal="right" wrapText="1"/>
    </xf>
    <xf numFmtId="2" fontId="19" fillId="33" borderId="11" xfId="0" applyNumberFormat="1" applyFont="1" applyFill="1" applyBorder="1" applyAlignment="1">
      <alignment horizontal="right" wrapText="1"/>
    </xf>
    <xf numFmtId="4" fontId="22" fillId="33" borderId="11" xfId="0" applyNumberFormat="1" applyFont="1" applyFill="1" applyBorder="1" applyAlignment="1">
      <alignment horizontal="right" wrapText="1"/>
    </xf>
    <xf numFmtId="4" fontId="22" fillId="33" borderId="13" xfId="0" applyNumberFormat="1" applyFont="1" applyFill="1" applyBorder="1" applyAlignment="1">
      <alignment horizontal="right" wrapText="1"/>
    </xf>
    <xf numFmtId="0" fontId="18" fillId="0" borderId="12" xfId="0" applyFont="1" applyBorder="1" applyAlignment="1">
      <alignment horizontal="right" indent="1"/>
    </xf>
    <xf numFmtId="2" fontId="22" fillId="33" borderId="12" xfId="0" applyNumberFormat="1" applyFont="1" applyFill="1" applyBorder="1" applyAlignment="1">
      <alignment horizontal="right" wrapText="1"/>
    </xf>
    <xf numFmtId="0" fontId="23" fillId="0" borderId="0" xfId="0" applyFont="1" applyAlignment="1">
      <alignment horizontal="left" indent="1"/>
    </xf>
    <xf numFmtId="0" fontId="18" fillId="0" borderId="12" xfId="0" applyFont="1" applyBorder="1" applyAlignment="1">
      <alignment wrapText="1"/>
    </xf>
    <xf numFmtId="0" fontId="18" fillId="0" borderId="14" xfId="0" applyFont="1" applyBorder="1" applyAlignment="1">
      <alignment horizontal="left" wrapText="1"/>
    </xf>
    <xf numFmtId="0" fontId="23" fillId="0" borderId="12" xfId="0" applyFont="1" applyBorder="1" applyAlignment="1"/>
    <xf numFmtId="0" fontId="23" fillId="0" borderId="12" xfId="0" applyFont="1" applyBorder="1" applyAlignment="1">
      <alignment horizontal="right" indent="1"/>
    </xf>
    <xf numFmtId="0" fontId="23" fillId="0" borderId="15" xfId="0" applyFont="1" applyBorder="1" applyAlignment="1">
      <alignment horizontal="left" indent="1"/>
    </xf>
    <xf numFmtId="2" fontId="18" fillId="0" borderId="12" xfId="0" applyNumberFormat="1" applyFont="1" applyBorder="1" applyAlignment="1">
      <alignment horizontal="right" indent="1"/>
    </xf>
    <xf numFmtId="0" fontId="20" fillId="0" borderId="16" xfId="0" applyFont="1" applyBorder="1" applyAlignment="1">
      <alignment horizontal="center" vertical="center" wrapText="1" indent="1"/>
    </xf>
    <xf numFmtId="0" fontId="20" fillId="0" borderId="12" xfId="0" applyFont="1" applyBorder="1" applyAlignment="1">
      <alignment horizontal="center" vertical="center" wrapText="1" indent="1"/>
    </xf>
    <xf numFmtId="0" fontId="18" fillId="0" borderId="15" xfId="0" applyFont="1" applyBorder="1" applyAlignment="1">
      <alignment horizontal="left" indent="1"/>
    </xf>
    <xf numFmtId="0" fontId="18" fillId="0" borderId="14" xfId="0" applyFont="1" applyBorder="1" applyAlignment="1">
      <alignment horizontal="left" indent="1"/>
    </xf>
    <xf numFmtId="0" fontId="23" fillId="0" borderId="12" xfId="0" applyFont="1" applyBorder="1" applyAlignment="1">
      <alignment horizontal="center"/>
    </xf>
    <xf numFmtId="0" fontId="28" fillId="0" borderId="0" xfId="0" applyFont="1" applyFill="1" applyBorder="1"/>
    <xf numFmtId="0" fontId="26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/>
    <xf numFmtId="0" fontId="30" fillId="0" borderId="20" xfId="0" applyFont="1" applyFill="1" applyBorder="1" applyAlignment="1">
      <alignment horizontal="center" vertical="center"/>
    </xf>
    <xf numFmtId="0" fontId="22" fillId="34" borderId="21" xfId="0" applyFont="1" applyFill="1" applyBorder="1" applyAlignment="1">
      <alignment horizont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left" wrapText="1"/>
    </xf>
    <xf numFmtId="0" fontId="21" fillId="33" borderId="11" xfId="0" applyFont="1" applyFill="1" applyBorder="1" applyAlignment="1">
      <alignment wrapText="1"/>
    </xf>
    <xf numFmtId="0" fontId="21" fillId="35" borderId="11" xfId="0" applyFont="1" applyFill="1" applyBorder="1" applyAlignment="1">
      <alignment horizontal="left" wrapText="1" indent="1"/>
    </xf>
    <xf numFmtId="4" fontId="21" fillId="35" borderId="11" xfId="0" applyNumberFormat="1" applyFont="1" applyFill="1" applyBorder="1" applyAlignment="1">
      <alignment horizontal="right" wrapText="1" indent="1"/>
    </xf>
    <xf numFmtId="2" fontId="19" fillId="35" borderId="12" xfId="0" applyNumberFormat="1" applyFont="1" applyFill="1" applyBorder="1" applyAlignment="1">
      <alignment horizontal="right" indent="1"/>
    </xf>
    <xf numFmtId="0" fontId="21" fillId="35" borderId="18" xfId="0" applyFont="1" applyFill="1" applyBorder="1" applyAlignment="1">
      <alignment horizontal="right" wrapText="1" indent="1"/>
    </xf>
    <xf numFmtId="0" fontId="22" fillId="35" borderId="11" xfId="0" applyFont="1" applyFill="1" applyBorder="1" applyAlignment="1">
      <alignment horizontal="left" wrapText="1" indent="1"/>
    </xf>
    <xf numFmtId="4" fontId="22" fillId="35" borderId="11" xfId="0" applyNumberFormat="1" applyFont="1" applyFill="1" applyBorder="1" applyAlignment="1">
      <alignment horizontal="right" wrapText="1" indent="1"/>
    </xf>
    <xf numFmtId="0" fontId="22" fillId="35" borderId="18" xfId="0" applyFont="1" applyFill="1" applyBorder="1" applyAlignment="1">
      <alignment horizontal="right" wrapText="1" indent="1"/>
    </xf>
    <xf numFmtId="0" fontId="21" fillId="35" borderId="11" xfId="0" applyFont="1" applyFill="1" applyBorder="1" applyAlignment="1">
      <alignment horizontal="right" wrapText="1" indent="1"/>
    </xf>
    <xf numFmtId="0" fontId="21" fillId="35" borderId="18" xfId="0" applyFont="1" applyFill="1" applyBorder="1" applyAlignment="1">
      <alignment horizontal="left" wrapText="1" indent="1"/>
    </xf>
    <xf numFmtId="0" fontId="22" fillId="35" borderId="11" xfId="0" applyFont="1" applyFill="1" applyBorder="1" applyAlignment="1">
      <alignment horizontal="right" wrapText="1" indent="1"/>
    </xf>
    <xf numFmtId="0" fontId="22" fillId="35" borderId="18" xfId="0" applyFont="1" applyFill="1" applyBorder="1" applyAlignment="1">
      <alignment horizontal="left" wrapText="1" indent="1"/>
    </xf>
    <xf numFmtId="0" fontId="21" fillId="35" borderId="13" xfId="0" applyFont="1" applyFill="1" applyBorder="1" applyAlignment="1">
      <alignment horizontal="left" wrapText="1" indent="1"/>
    </xf>
    <xf numFmtId="4" fontId="21" fillId="35" borderId="13" xfId="0" applyNumberFormat="1" applyFont="1" applyFill="1" applyBorder="1" applyAlignment="1">
      <alignment horizontal="right" wrapText="1" indent="1"/>
    </xf>
    <xf numFmtId="0" fontId="21" fillId="35" borderId="27" xfId="0" applyFont="1" applyFill="1" applyBorder="1" applyAlignment="1">
      <alignment horizontal="left" wrapText="1" indent="1"/>
    </xf>
    <xf numFmtId="2" fontId="19" fillId="35" borderId="25" xfId="0" applyNumberFormat="1" applyFont="1" applyFill="1" applyBorder="1" applyAlignment="1">
      <alignment horizontal="right" indent="1"/>
    </xf>
    <xf numFmtId="4" fontId="21" fillId="35" borderId="11" xfId="0" applyNumberFormat="1" applyFont="1" applyFill="1" applyBorder="1" applyAlignment="1">
      <alignment horizontal="right" wrapText="1"/>
    </xf>
    <xf numFmtId="4" fontId="23" fillId="35" borderId="12" xfId="0" applyNumberFormat="1" applyFont="1" applyFill="1" applyBorder="1" applyAlignment="1"/>
    <xf numFmtId="0" fontId="32" fillId="35" borderId="30" xfId="0" applyFont="1" applyFill="1" applyBorder="1" applyAlignment="1">
      <alignment horizontal="left" wrapText="1" indent="1"/>
    </xf>
    <xf numFmtId="0" fontId="32" fillId="35" borderId="28" xfId="0" applyFont="1" applyFill="1" applyBorder="1" applyAlignment="1">
      <alignment horizontal="left" wrapText="1" indent="1"/>
    </xf>
    <xf numFmtId="0" fontId="32" fillId="35" borderId="26" xfId="0" applyFont="1" applyFill="1" applyBorder="1" applyAlignment="1">
      <alignment horizontal="left" wrapText="1" indent="1"/>
    </xf>
    <xf numFmtId="4" fontId="16" fillId="35" borderId="31" xfId="0" applyNumberFormat="1" applyFont="1" applyFill="1" applyBorder="1" applyAlignment="1">
      <alignment horizontal="right" indent="1"/>
    </xf>
    <xf numFmtId="0" fontId="16" fillId="35" borderId="31" xfId="0" applyFont="1" applyFill="1" applyBorder="1" applyAlignment="1">
      <alignment horizontal="right" indent="1"/>
    </xf>
    <xf numFmtId="0" fontId="16" fillId="35" borderId="12" xfId="0" applyFont="1" applyFill="1" applyBorder="1" applyAlignment="1">
      <alignment horizontal="right" indent="1"/>
    </xf>
    <xf numFmtId="4" fontId="16" fillId="35" borderId="12" xfId="0" applyNumberFormat="1" applyFont="1" applyFill="1" applyBorder="1" applyAlignment="1">
      <alignment horizontal="right" indent="1"/>
    </xf>
    <xf numFmtId="4" fontId="16" fillId="35" borderId="34" xfId="0" applyNumberFormat="1" applyFont="1" applyFill="1" applyBorder="1" applyAlignment="1">
      <alignment horizontal="right" indent="1"/>
    </xf>
    <xf numFmtId="0" fontId="16" fillId="35" borderId="34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center"/>
    </xf>
    <xf numFmtId="0" fontId="33" fillId="35" borderId="11" xfId="0" applyFont="1" applyFill="1" applyBorder="1" applyAlignment="1">
      <alignment horizontal="left" wrapText="1" indent="1"/>
    </xf>
    <xf numFmtId="4" fontId="33" fillId="35" borderId="11" xfId="0" applyNumberFormat="1" applyFont="1" applyFill="1" applyBorder="1" applyAlignment="1">
      <alignment horizontal="right" wrapText="1" indent="1"/>
    </xf>
    <xf numFmtId="0" fontId="33" fillId="35" borderId="18" xfId="0" applyFont="1" applyFill="1" applyBorder="1" applyAlignment="1">
      <alignment horizontal="right" wrapText="1" indent="1"/>
    </xf>
    <xf numFmtId="2" fontId="34" fillId="35" borderId="12" xfId="0" applyNumberFormat="1" applyFont="1" applyFill="1" applyBorder="1" applyAlignment="1">
      <alignment horizontal="right" indent="1"/>
    </xf>
    <xf numFmtId="0" fontId="33" fillId="35" borderId="11" xfId="0" applyFont="1" applyFill="1" applyBorder="1" applyAlignment="1">
      <alignment horizontal="right" wrapText="1" indent="1"/>
    </xf>
    <xf numFmtId="0" fontId="33" fillId="35" borderId="18" xfId="0" applyFont="1" applyFill="1" applyBorder="1" applyAlignment="1">
      <alignment horizontal="left" wrapText="1" indent="1"/>
    </xf>
    <xf numFmtId="4" fontId="33" fillId="35" borderId="18" xfId="0" applyNumberFormat="1" applyFont="1" applyFill="1" applyBorder="1" applyAlignment="1">
      <alignment horizontal="right" wrapText="1" indent="1"/>
    </xf>
    <xf numFmtId="2" fontId="24" fillId="35" borderId="32" xfId="0" applyNumberFormat="1" applyFont="1" applyFill="1" applyBorder="1" applyAlignment="1">
      <alignment horizontal="right" indent="1"/>
    </xf>
    <xf numFmtId="2" fontId="24" fillId="35" borderId="33" xfId="0" applyNumberFormat="1" applyFont="1" applyFill="1" applyBorder="1" applyAlignment="1">
      <alignment horizontal="right" indent="1"/>
    </xf>
    <xf numFmtId="2" fontId="24" fillId="35" borderId="35" xfId="0" applyNumberFormat="1" applyFont="1" applyFill="1" applyBorder="1" applyAlignment="1">
      <alignment horizontal="right" indent="1"/>
    </xf>
    <xf numFmtId="0" fontId="22" fillId="0" borderId="22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2" fontId="22" fillId="33" borderId="11" xfId="0" applyNumberFormat="1" applyFont="1" applyFill="1" applyBorder="1" applyAlignment="1">
      <alignment horizontal="right" wrapText="1"/>
    </xf>
    <xf numFmtId="4" fontId="23" fillId="0" borderId="12" xfId="0" applyNumberFormat="1" applyFont="1" applyBorder="1" applyAlignment="1">
      <alignment horizontal="right" indent="1"/>
    </xf>
    <xf numFmtId="4" fontId="23" fillId="0" borderId="12" xfId="0" applyNumberFormat="1" applyFont="1" applyFill="1" applyBorder="1" applyAlignment="1">
      <alignment horizontal="right"/>
    </xf>
    <xf numFmtId="2" fontId="24" fillId="33" borderId="11" xfId="0" applyNumberFormat="1" applyFont="1" applyFill="1" applyBorder="1" applyAlignment="1">
      <alignment horizontal="right" wrapText="1"/>
    </xf>
    <xf numFmtId="0" fontId="20" fillId="0" borderId="36" xfId="0" applyFont="1" applyBorder="1" applyAlignment="1">
      <alignment horizontal="center" vertical="center" wrapText="1" indent="1"/>
    </xf>
    <xf numFmtId="0" fontId="20" fillId="0" borderId="37" xfId="0" applyFont="1" applyBorder="1" applyAlignment="1">
      <alignment horizontal="center" vertical="center" wrapText="1" indent="1"/>
    </xf>
    <xf numFmtId="0" fontId="20" fillId="0" borderId="38" xfId="0" applyFont="1" applyBorder="1" applyAlignment="1">
      <alignment horizontal="center" vertical="center" wrapText="1" indent="1"/>
    </xf>
    <xf numFmtId="0" fontId="20" fillId="0" borderId="39" xfId="0" applyFont="1" applyBorder="1" applyAlignment="1">
      <alignment horizontal="center" vertical="center" wrapText="1" indent="1"/>
    </xf>
    <xf numFmtId="1" fontId="22" fillId="35" borderId="11" xfId="0" applyNumberFormat="1" applyFont="1" applyFill="1" applyBorder="1" applyAlignment="1">
      <alignment horizontal="center" wrapText="1"/>
    </xf>
    <xf numFmtId="1" fontId="24" fillId="35" borderId="11" xfId="0" applyNumberFormat="1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right" wrapText="1"/>
    </xf>
    <xf numFmtId="0" fontId="22" fillId="33" borderId="11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center"/>
    </xf>
    <xf numFmtId="0" fontId="21" fillId="33" borderId="28" xfId="0" applyFont="1" applyFill="1" applyBorder="1" applyAlignment="1">
      <alignment horizontal="left" wrapText="1"/>
    </xf>
    <xf numFmtId="2" fontId="22" fillId="36" borderId="18" xfId="0" applyNumberFormat="1" applyFont="1" applyFill="1" applyBorder="1" applyAlignment="1">
      <alignment horizontal="right" wrapText="1"/>
    </xf>
    <xf numFmtId="2" fontId="22" fillId="36" borderId="12" xfId="0" applyNumberFormat="1" applyFont="1" applyFill="1" applyBorder="1"/>
    <xf numFmtId="2" fontId="21" fillId="36" borderId="12" xfId="0" applyNumberFormat="1" applyFont="1" applyFill="1" applyBorder="1"/>
    <xf numFmtId="0" fontId="20" fillId="0" borderId="19" xfId="0" applyFont="1" applyBorder="1" applyAlignment="1">
      <alignment horizontal="center" vertical="center" wrapText="1" indent="1"/>
    </xf>
    <xf numFmtId="0" fontId="27" fillId="0" borderId="14" xfId="0" applyFont="1" applyFill="1" applyBorder="1" applyAlignment="1">
      <alignment horizontal="center"/>
    </xf>
    <xf numFmtId="0" fontId="20" fillId="0" borderId="41" xfId="0" applyFont="1" applyBorder="1" applyAlignment="1">
      <alignment horizontal="center" vertical="center" wrapText="1" indent="1"/>
    </xf>
    <xf numFmtId="0" fontId="20" fillId="0" borderId="42" xfId="0" applyFont="1" applyBorder="1" applyAlignment="1">
      <alignment horizontal="center" vertical="center" wrapText="1" indent="1"/>
    </xf>
    <xf numFmtId="2" fontId="21" fillId="35" borderId="29" xfId="0" applyNumberFormat="1" applyFont="1" applyFill="1" applyBorder="1" applyAlignment="1">
      <alignment horizontal="right" wrapText="1"/>
    </xf>
    <xf numFmtId="2" fontId="0" fillId="35" borderId="12" xfId="0" applyNumberFormat="1" applyFill="1" applyBorder="1" applyAlignment="1">
      <alignment horizontal="right"/>
    </xf>
    <xf numFmtId="0" fontId="21" fillId="35" borderId="11" xfId="0" applyFont="1" applyFill="1" applyBorder="1" applyAlignment="1">
      <alignment horizontal="left" wrapText="1"/>
    </xf>
    <xf numFmtId="0" fontId="22" fillId="35" borderId="11" xfId="0" applyFont="1" applyFill="1" applyBorder="1" applyAlignment="1">
      <alignment horizontal="left" wrapText="1"/>
    </xf>
    <xf numFmtId="4" fontId="22" fillId="35" borderId="11" xfId="0" applyNumberFormat="1" applyFont="1" applyFill="1" applyBorder="1" applyAlignment="1">
      <alignment horizontal="right" wrapText="1"/>
    </xf>
    <xf numFmtId="0" fontId="21" fillId="35" borderId="11" xfId="0" applyFont="1" applyFill="1" applyBorder="1" applyAlignment="1">
      <alignment wrapText="1"/>
    </xf>
    <xf numFmtId="0" fontId="21" fillId="35" borderId="11" xfId="0" applyFont="1" applyFill="1" applyBorder="1" applyAlignment="1">
      <alignment horizontal="right" wrapText="1"/>
    </xf>
    <xf numFmtId="0" fontId="22" fillId="35" borderId="11" xfId="0" applyFont="1" applyFill="1" applyBorder="1" applyAlignment="1">
      <alignment horizontal="right" wrapText="1"/>
    </xf>
    <xf numFmtId="0" fontId="22" fillId="35" borderId="11" xfId="0" applyFont="1" applyFill="1" applyBorder="1" applyAlignment="1">
      <alignment wrapText="1"/>
    </xf>
    <xf numFmtId="0" fontId="21" fillId="33" borderId="18" xfId="0" applyFont="1" applyFill="1" applyBorder="1" applyAlignment="1">
      <alignment wrapText="1"/>
    </xf>
    <xf numFmtId="0" fontId="22" fillId="37" borderId="11" xfId="0" applyFont="1" applyFill="1" applyBorder="1" applyAlignment="1">
      <alignment horizontal="left" wrapText="1"/>
    </xf>
    <xf numFmtId="4" fontId="22" fillId="37" borderId="11" xfId="0" applyNumberFormat="1" applyFont="1" applyFill="1" applyBorder="1" applyAlignment="1">
      <alignment horizontal="right" wrapText="1"/>
    </xf>
    <xf numFmtId="2" fontId="22" fillId="37" borderId="29" xfId="0" applyNumberFormat="1" applyFont="1" applyFill="1" applyBorder="1" applyAlignment="1">
      <alignment horizontal="right" wrapText="1"/>
    </xf>
    <xf numFmtId="2" fontId="16" fillId="37" borderId="12" xfId="0" applyNumberFormat="1" applyFont="1" applyFill="1" applyBorder="1" applyAlignment="1">
      <alignment horizontal="right"/>
    </xf>
    <xf numFmtId="0" fontId="22" fillId="38" borderId="11" xfId="0" applyFont="1" applyFill="1" applyBorder="1" applyAlignment="1">
      <alignment horizontal="left" wrapText="1"/>
    </xf>
    <xf numFmtId="4" fontId="22" fillId="38" borderId="11" xfId="0" applyNumberFormat="1" applyFont="1" applyFill="1" applyBorder="1" applyAlignment="1">
      <alignment horizontal="right" wrapText="1"/>
    </xf>
    <xf numFmtId="2" fontId="22" fillId="38" borderId="29" xfId="0" applyNumberFormat="1" applyFont="1" applyFill="1" applyBorder="1" applyAlignment="1">
      <alignment horizontal="right" wrapText="1"/>
    </xf>
    <xf numFmtId="2" fontId="16" fillId="38" borderId="12" xfId="0" applyNumberFormat="1" applyFont="1" applyFill="1" applyBorder="1" applyAlignment="1">
      <alignment horizontal="right"/>
    </xf>
    <xf numFmtId="2" fontId="22" fillId="35" borderId="29" xfId="0" applyNumberFormat="1" applyFont="1" applyFill="1" applyBorder="1" applyAlignment="1">
      <alignment horizontal="right" wrapText="1"/>
    </xf>
    <xf numFmtId="2" fontId="16" fillId="35" borderId="12" xfId="0" applyNumberFormat="1" applyFont="1" applyFill="1" applyBorder="1" applyAlignment="1">
      <alignment horizontal="right"/>
    </xf>
    <xf numFmtId="0" fontId="0" fillId="0" borderId="0" xfId="0" applyFont="1"/>
    <xf numFmtId="0" fontId="22" fillId="39" borderId="11" xfId="0" applyFont="1" applyFill="1" applyBorder="1" applyAlignment="1">
      <alignment horizontal="left" wrapText="1"/>
    </xf>
    <xf numFmtId="4" fontId="22" fillId="39" borderId="11" xfId="0" applyNumberFormat="1" applyFont="1" applyFill="1" applyBorder="1" applyAlignment="1">
      <alignment horizontal="right" wrapText="1"/>
    </xf>
    <xf numFmtId="2" fontId="22" fillId="39" borderId="29" xfId="0" applyNumberFormat="1" applyFont="1" applyFill="1" applyBorder="1" applyAlignment="1">
      <alignment horizontal="right" wrapText="1"/>
    </xf>
    <xf numFmtId="2" fontId="16" fillId="39" borderId="12" xfId="0" applyNumberFormat="1" applyFont="1" applyFill="1" applyBorder="1" applyAlignment="1">
      <alignment horizontal="right"/>
    </xf>
    <xf numFmtId="0" fontId="22" fillId="39" borderId="11" xfId="0" applyFont="1" applyFill="1" applyBorder="1" applyAlignment="1">
      <alignment wrapText="1"/>
    </xf>
    <xf numFmtId="0" fontId="22" fillId="39" borderId="11" xfId="0" applyFont="1" applyFill="1" applyBorder="1" applyAlignment="1">
      <alignment horizontal="right" wrapText="1"/>
    </xf>
    <xf numFmtId="0" fontId="35" fillId="35" borderId="11" xfId="0" applyFont="1" applyFill="1" applyBorder="1" applyAlignment="1">
      <alignment horizontal="left" wrapText="1"/>
    </xf>
    <xf numFmtId="4" fontId="35" fillId="35" borderId="11" xfId="0" applyNumberFormat="1" applyFont="1" applyFill="1" applyBorder="1" applyAlignment="1">
      <alignment horizontal="right" wrapText="1"/>
    </xf>
    <xf numFmtId="2" fontId="35" fillId="35" borderId="29" xfId="0" applyNumberFormat="1" applyFont="1" applyFill="1" applyBorder="1" applyAlignment="1">
      <alignment horizontal="right" wrapText="1"/>
    </xf>
    <xf numFmtId="2" fontId="37" fillId="35" borderId="12" xfId="0" applyNumberFormat="1" applyFont="1" applyFill="1" applyBorder="1" applyAlignment="1">
      <alignment horizontal="right"/>
    </xf>
    <xf numFmtId="0" fontId="35" fillId="35" borderId="11" xfId="0" applyFont="1" applyFill="1" applyBorder="1" applyAlignment="1">
      <alignment wrapText="1"/>
    </xf>
    <xf numFmtId="0" fontId="35" fillId="35" borderId="11" xfId="0" applyFont="1" applyFill="1" applyBorder="1" applyAlignment="1">
      <alignment horizontal="right" wrapText="1"/>
    </xf>
    <xf numFmtId="0" fontId="21" fillId="33" borderId="13" xfId="0" applyFont="1" applyFill="1" applyBorder="1" applyAlignment="1">
      <alignment horizontal="left" wrapText="1"/>
    </xf>
    <xf numFmtId="0" fontId="21" fillId="33" borderId="13" xfId="0" applyFont="1" applyFill="1" applyBorder="1" applyAlignment="1">
      <alignment horizontal="right" wrapText="1"/>
    </xf>
    <xf numFmtId="0" fontId="21" fillId="33" borderId="13" xfId="0" applyFont="1" applyFill="1" applyBorder="1" applyAlignment="1">
      <alignment wrapText="1"/>
    </xf>
    <xf numFmtId="0" fontId="21" fillId="33" borderId="27" xfId="0" applyFont="1" applyFill="1" applyBorder="1" applyAlignment="1">
      <alignment wrapText="1"/>
    </xf>
    <xf numFmtId="0" fontId="22" fillId="33" borderId="0" xfId="0" applyFont="1" applyFill="1" applyBorder="1" applyAlignment="1">
      <alignment horizontal="left" wrapText="1"/>
    </xf>
    <xf numFmtId="0" fontId="0" fillId="0" borderId="0" xfId="0" applyBorder="1"/>
    <xf numFmtId="4" fontId="21" fillId="33" borderId="13" xfId="0" applyNumberFormat="1" applyFont="1" applyFill="1" applyBorder="1" applyAlignment="1">
      <alignment horizontal="right" wrapText="1"/>
    </xf>
    <xf numFmtId="4" fontId="22" fillId="33" borderId="23" xfId="0" applyNumberFormat="1" applyFont="1" applyFill="1" applyBorder="1" applyAlignment="1">
      <alignment horizontal="right" wrapText="1"/>
    </xf>
    <xf numFmtId="4" fontId="22" fillId="33" borderId="24" xfId="0" applyNumberFormat="1" applyFont="1" applyFill="1" applyBorder="1" applyAlignment="1">
      <alignment horizontal="right" wrapText="1"/>
    </xf>
    <xf numFmtId="0" fontId="22" fillId="33" borderId="44" xfId="0" applyFont="1" applyFill="1" applyBorder="1" applyAlignment="1">
      <alignment horizontal="left" wrapText="1"/>
    </xf>
    <xf numFmtId="2" fontId="21" fillId="35" borderId="11" xfId="0" applyNumberFormat="1" applyFont="1" applyFill="1" applyBorder="1" applyAlignment="1">
      <alignment horizontal="right" wrapText="1" indent="1"/>
    </xf>
    <xf numFmtId="2" fontId="19" fillId="35" borderId="11" xfId="0" applyNumberFormat="1" applyFont="1" applyFill="1" applyBorder="1" applyAlignment="1">
      <alignment horizontal="right" wrapText="1" indent="1"/>
    </xf>
    <xf numFmtId="2" fontId="21" fillId="35" borderId="13" xfId="0" applyNumberFormat="1" applyFont="1" applyFill="1" applyBorder="1" applyAlignment="1">
      <alignment horizontal="right" wrapText="1" indent="1"/>
    </xf>
    <xf numFmtId="2" fontId="19" fillId="35" borderId="13" xfId="0" applyNumberFormat="1" applyFont="1" applyFill="1" applyBorder="1" applyAlignment="1">
      <alignment horizontal="right" wrapText="1" indent="1"/>
    </xf>
    <xf numFmtId="2" fontId="22" fillId="35" borderId="23" xfId="0" applyNumberFormat="1" applyFont="1" applyFill="1" applyBorder="1" applyAlignment="1">
      <alignment horizontal="right" wrapText="1" indent="1"/>
    </xf>
    <xf numFmtId="2" fontId="24" fillId="35" borderId="22" xfId="0" applyNumberFormat="1" applyFont="1" applyFill="1" applyBorder="1" applyAlignment="1">
      <alignment horizontal="right" wrapText="1" indent="1"/>
    </xf>
    <xf numFmtId="4" fontId="22" fillId="33" borderId="45" xfId="0" applyNumberFormat="1" applyFont="1" applyFill="1" applyBorder="1" applyAlignment="1">
      <alignment horizontal="right" wrapText="1"/>
    </xf>
    <xf numFmtId="0" fontId="21" fillId="33" borderId="12" xfId="0" applyFont="1" applyFill="1" applyBorder="1" applyAlignment="1">
      <alignment wrapText="1"/>
    </xf>
    <xf numFmtId="0" fontId="20" fillId="0" borderId="0" xfId="0" applyFont="1" applyBorder="1" applyAlignment="1">
      <alignment vertical="center" wrapText="1"/>
    </xf>
    <xf numFmtId="4" fontId="21" fillId="33" borderId="18" xfId="0" applyNumberFormat="1" applyFont="1" applyFill="1" applyBorder="1" applyAlignment="1">
      <alignment horizontal="right" wrapText="1"/>
    </xf>
    <xf numFmtId="2" fontId="40" fillId="0" borderId="12" xfId="0" applyNumberFormat="1" applyFont="1" applyBorder="1" applyAlignment="1">
      <alignment horizontal="right" vertical="center" wrapText="1" indent="1"/>
    </xf>
    <xf numFmtId="2" fontId="19" fillId="0" borderId="14" xfId="0" applyNumberFormat="1" applyFont="1" applyFill="1" applyBorder="1" applyAlignment="1">
      <alignment horizontal="right" vertical="center"/>
    </xf>
    <xf numFmtId="2" fontId="40" fillId="0" borderId="25" xfId="0" applyNumberFormat="1" applyFont="1" applyBorder="1" applyAlignment="1">
      <alignment horizontal="right" vertical="center" wrapText="1" indent="1"/>
    </xf>
    <xf numFmtId="2" fontId="19" fillId="0" borderId="46" xfId="0" applyNumberFormat="1" applyFont="1" applyFill="1" applyBorder="1" applyAlignment="1">
      <alignment horizontal="right" vertical="center"/>
    </xf>
    <xf numFmtId="0" fontId="39" fillId="35" borderId="20" xfId="0" applyFont="1" applyFill="1" applyBorder="1" applyAlignment="1">
      <alignment wrapText="1"/>
    </xf>
    <xf numFmtId="4" fontId="22" fillId="33" borderId="47" xfId="0" applyNumberFormat="1" applyFont="1" applyFill="1" applyBorder="1" applyAlignment="1">
      <alignment horizontal="right" wrapText="1"/>
    </xf>
    <xf numFmtId="2" fontId="24" fillId="0" borderId="47" xfId="0" applyNumberFormat="1" applyFont="1" applyBorder="1" applyAlignment="1">
      <alignment horizontal="right" vertical="center" wrapText="1" indent="1"/>
    </xf>
    <xf numFmtId="2" fontId="24" fillId="0" borderId="43" xfId="0" applyNumberFormat="1" applyFont="1" applyFill="1" applyBorder="1" applyAlignment="1">
      <alignment horizontal="right" vertical="center"/>
    </xf>
    <xf numFmtId="0" fontId="22" fillId="40" borderId="28" xfId="0" applyFont="1" applyFill="1" applyBorder="1" applyAlignment="1">
      <alignment horizontal="left" wrapText="1"/>
    </xf>
    <xf numFmtId="4" fontId="22" fillId="40" borderId="11" xfId="0" applyNumberFormat="1" applyFont="1" applyFill="1" applyBorder="1" applyAlignment="1">
      <alignment horizontal="right" wrapText="1"/>
    </xf>
    <xf numFmtId="0" fontId="22" fillId="40" borderId="11" xfId="0" applyFont="1" applyFill="1" applyBorder="1" applyAlignment="1">
      <alignment horizontal="right" wrapText="1"/>
    </xf>
    <xf numFmtId="0" fontId="20" fillId="0" borderId="49" xfId="0" applyFont="1" applyBorder="1" applyAlignment="1">
      <alignment horizontal="center" vertical="center" wrapText="1" indent="1"/>
    </xf>
    <xf numFmtId="0" fontId="20" fillId="0" borderId="50" xfId="0" applyFont="1" applyBorder="1" applyAlignment="1">
      <alignment horizontal="center" vertical="center" wrapText="1" indent="1"/>
    </xf>
    <xf numFmtId="4" fontId="38" fillId="41" borderId="11" xfId="0" applyNumberFormat="1" applyFont="1" applyFill="1" applyBorder="1" applyAlignment="1">
      <alignment horizontal="right" wrapText="1" indent="1"/>
    </xf>
    <xf numFmtId="0" fontId="20" fillId="0" borderId="51" xfId="0" applyFont="1" applyBorder="1" applyAlignment="1">
      <alignment horizontal="center" vertical="center" wrapText="1" indent="1"/>
    </xf>
    <xf numFmtId="0" fontId="24" fillId="34" borderId="22" xfId="0" applyFont="1" applyFill="1" applyBorder="1" applyAlignment="1">
      <alignment horizontal="center" vertical="center" wrapText="1"/>
    </xf>
    <xf numFmtId="4" fontId="18" fillId="41" borderId="52" xfId="0" applyNumberFormat="1" applyFont="1" applyFill="1" applyBorder="1" applyAlignment="1">
      <alignment horizontal="right" wrapText="1" indent="1"/>
    </xf>
    <xf numFmtId="0" fontId="22" fillId="33" borderId="11" xfId="0" applyFont="1" applyFill="1" applyBorder="1" applyAlignment="1">
      <alignment wrapText="1"/>
    </xf>
    <xf numFmtId="0" fontId="22" fillId="33" borderId="11" xfId="0" applyFont="1" applyFill="1" applyBorder="1" applyAlignment="1">
      <alignment horizontal="right" wrapText="1"/>
    </xf>
    <xf numFmtId="0" fontId="26" fillId="0" borderId="14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1" fillId="42" borderId="11" xfId="0" applyFont="1" applyFill="1" applyBorder="1" applyAlignment="1">
      <alignment horizontal="left" wrapText="1"/>
    </xf>
    <xf numFmtId="4" fontId="21" fillId="42" borderId="11" xfId="0" applyNumberFormat="1" applyFont="1" applyFill="1" applyBorder="1" applyAlignment="1">
      <alignment horizontal="right" wrapText="1"/>
    </xf>
    <xf numFmtId="2" fontId="21" fillId="42" borderId="29" xfId="0" applyNumberFormat="1" applyFont="1" applyFill="1" applyBorder="1" applyAlignment="1">
      <alignment horizontal="right" wrapText="1"/>
    </xf>
    <xf numFmtId="2" fontId="0" fillId="42" borderId="12" xfId="0" applyNumberFormat="1" applyFont="1" applyFill="1" applyBorder="1" applyAlignment="1">
      <alignment horizontal="right"/>
    </xf>
    <xf numFmtId="2" fontId="0" fillId="42" borderId="12" xfId="0" applyNumberFormat="1" applyFill="1" applyBorder="1" applyAlignment="1">
      <alignment horizontal="right"/>
    </xf>
    <xf numFmtId="0" fontId="21" fillId="42" borderId="11" xfId="0" applyFont="1" applyFill="1" applyBorder="1" applyAlignment="1">
      <alignment wrapText="1"/>
    </xf>
    <xf numFmtId="0" fontId="22" fillId="33" borderId="28" xfId="0" applyFont="1" applyFill="1" applyBorder="1" applyAlignment="1">
      <alignment horizontal="left" wrapText="1"/>
    </xf>
    <xf numFmtId="4" fontId="22" fillId="33" borderId="11" xfId="0" applyNumberFormat="1" applyFont="1" applyFill="1" applyBorder="1" applyAlignment="1">
      <alignment wrapText="1"/>
    </xf>
    <xf numFmtId="0" fontId="22" fillId="33" borderId="53" xfId="0" applyFont="1" applyFill="1" applyBorder="1" applyAlignment="1">
      <alignment horizontal="left" wrapText="1"/>
    </xf>
    <xf numFmtId="4" fontId="22" fillId="36" borderId="25" xfId="0" applyNumberFormat="1" applyFont="1" applyFill="1" applyBorder="1" applyAlignment="1">
      <alignment horizontal="right" vertical="center" wrapText="1"/>
    </xf>
    <xf numFmtId="4" fontId="22" fillId="35" borderId="25" xfId="0" applyNumberFormat="1" applyFont="1" applyFill="1" applyBorder="1" applyAlignment="1">
      <alignment horizontal="right" vertical="center" wrapText="1"/>
    </xf>
    <xf numFmtId="0" fontId="22" fillId="40" borderId="53" xfId="0" applyFont="1" applyFill="1" applyBorder="1" applyAlignment="1">
      <alignment horizontal="left" wrapText="1"/>
    </xf>
    <xf numFmtId="0" fontId="22" fillId="40" borderId="13" xfId="0" applyFont="1" applyFill="1" applyBorder="1" applyAlignment="1">
      <alignment horizontal="right" wrapText="1"/>
    </xf>
    <xf numFmtId="0" fontId="21" fillId="33" borderId="54" xfId="0" applyFont="1" applyFill="1" applyBorder="1" applyAlignment="1">
      <alignment horizontal="left" wrapText="1"/>
    </xf>
    <xf numFmtId="0" fontId="21" fillId="33" borderId="17" xfId="0" applyFont="1" applyFill="1" applyBorder="1" applyAlignment="1">
      <alignment wrapText="1"/>
    </xf>
    <xf numFmtId="0" fontId="21" fillId="33" borderId="55" xfId="0" applyFont="1" applyFill="1" applyBorder="1" applyAlignment="1">
      <alignment horizontal="left" wrapText="1"/>
    </xf>
    <xf numFmtId="0" fontId="31" fillId="35" borderId="56" xfId="0" applyFont="1" applyFill="1" applyBorder="1" applyAlignment="1">
      <alignment horizontal="left" vertical="center"/>
    </xf>
    <xf numFmtId="0" fontId="32" fillId="0" borderId="55" xfId="0" applyFont="1" applyBorder="1" applyAlignment="1">
      <alignment vertical="center" wrapText="1"/>
    </xf>
    <xf numFmtId="0" fontId="31" fillId="0" borderId="57" xfId="0" applyFont="1" applyFill="1" applyBorder="1" applyAlignment="1">
      <alignment horizontal="left" vertical="center"/>
    </xf>
    <xf numFmtId="4" fontId="45" fillId="34" borderId="34" xfId="0" applyNumberFormat="1" applyFont="1" applyFill="1" applyBorder="1" applyAlignment="1">
      <alignment vertical="center" wrapText="1"/>
    </xf>
    <xf numFmtId="4" fontId="45" fillId="36" borderId="31" xfId="0" applyNumberFormat="1" applyFont="1" applyFill="1" applyBorder="1" applyAlignment="1">
      <alignment horizontal="right" vertical="center" wrapText="1"/>
    </xf>
    <xf numFmtId="4" fontId="46" fillId="0" borderId="12" xfId="0" applyNumberFormat="1" applyFont="1" applyBorder="1" applyAlignment="1">
      <alignment horizontal="right" vertical="center" wrapText="1"/>
    </xf>
    <xf numFmtId="0" fontId="22" fillId="36" borderId="48" xfId="0" applyFont="1" applyFill="1" applyBorder="1" applyAlignment="1">
      <alignment horizontal="right" vertical="center" wrapText="1" indent="1"/>
    </xf>
    <xf numFmtId="4" fontId="38" fillId="36" borderId="11" xfId="0" applyNumberFormat="1" applyFont="1" applyFill="1" applyBorder="1" applyAlignment="1">
      <alignment horizontal="right" wrapText="1"/>
    </xf>
    <xf numFmtId="4" fontId="43" fillId="35" borderId="12" xfId="0" applyNumberFormat="1" applyFont="1" applyFill="1" applyBorder="1" applyAlignment="1">
      <alignment horizontal="right" wrapText="1"/>
    </xf>
    <xf numFmtId="4" fontId="18" fillId="36" borderId="52" xfId="0" applyNumberFormat="1" applyFont="1" applyFill="1" applyBorder="1" applyAlignment="1">
      <alignment wrapText="1"/>
    </xf>
    <xf numFmtId="4" fontId="45" fillId="36" borderId="31" xfId="0" applyNumberFormat="1" applyFont="1" applyFill="1" applyBorder="1" applyAlignment="1">
      <alignment horizontal="right" wrapText="1"/>
    </xf>
    <xf numFmtId="4" fontId="22" fillId="34" borderId="34" xfId="0" applyNumberFormat="1" applyFont="1" applyFill="1" applyBorder="1" applyAlignment="1">
      <alignment horizontal="right" wrapText="1"/>
    </xf>
    <xf numFmtId="4" fontId="45" fillId="36" borderId="31" xfId="0" applyNumberFormat="1" applyFont="1" applyFill="1" applyBorder="1" applyAlignment="1">
      <alignment wrapText="1"/>
    </xf>
    <xf numFmtId="4" fontId="45" fillId="0" borderId="12" xfId="0" applyNumberFormat="1" applyFont="1" applyBorder="1" applyAlignment="1">
      <alignment wrapText="1"/>
    </xf>
    <xf numFmtId="4" fontId="22" fillId="34" borderId="34" xfId="0" applyNumberFormat="1" applyFont="1" applyFill="1" applyBorder="1" applyAlignment="1">
      <alignment wrapText="1"/>
    </xf>
    <xf numFmtId="4" fontId="45" fillId="35" borderId="31" xfId="0" applyNumberFormat="1" applyFont="1" applyFill="1" applyBorder="1" applyAlignment="1">
      <alignment wrapText="1"/>
    </xf>
    <xf numFmtId="4" fontId="45" fillId="0" borderId="34" xfId="0" applyNumberFormat="1" applyFont="1" applyFill="1" applyBorder="1" applyAlignment="1">
      <alignment wrapText="1"/>
    </xf>
    <xf numFmtId="4" fontId="43" fillId="35" borderId="25" xfId="0" applyNumberFormat="1" applyFont="1" applyFill="1" applyBorder="1" applyAlignment="1">
      <alignment horizontal="right" wrapText="1"/>
    </xf>
    <xf numFmtId="4" fontId="18" fillId="36" borderId="58" xfId="0" applyNumberFormat="1" applyFont="1" applyFill="1" applyBorder="1" applyAlignment="1">
      <alignment wrapText="1"/>
    </xf>
    <xf numFmtId="4" fontId="43" fillId="35" borderId="31" xfId="0" applyNumberFormat="1" applyFont="1" applyFill="1" applyBorder="1" applyAlignment="1">
      <alignment horizontal="right" wrapText="1"/>
    </xf>
    <xf numFmtId="4" fontId="18" fillId="36" borderId="59" xfId="0" applyNumberFormat="1" applyFont="1" applyFill="1" applyBorder="1" applyAlignment="1">
      <alignment wrapText="1"/>
    </xf>
    <xf numFmtId="4" fontId="43" fillId="35" borderId="34" xfId="0" applyNumberFormat="1" applyFont="1" applyFill="1" applyBorder="1" applyAlignment="1">
      <alignment horizontal="right" wrapText="1"/>
    </xf>
    <xf numFmtId="4" fontId="18" fillId="36" borderId="60" xfId="0" applyNumberFormat="1" applyFont="1" applyFill="1" applyBorder="1" applyAlignment="1">
      <alignment wrapText="1"/>
    </xf>
    <xf numFmtId="4" fontId="45" fillId="0" borderId="12" xfId="0" applyNumberFormat="1" applyFont="1" applyBorder="1" applyAlignment="1">
      <alignment horizontal="right" wrapText="1"/>
    </xf>
    <xf numFmtId="0" fontId="0" fillId="35" borderId="0" xfId="0" applyFill="1"/>
    <xf numFmtId="4" fontId="43" fillId="43" borderId="12" xfId="0" applyNumberFormat="1" applyFont="1" applyFill="1" applyBorder="1" applyAlignment="1">
      <alignment horizontal="right" wrapText="1"/>
    </xf>
    <xf numFmtId="4" fontId="18" fillId="44" borderId="52" xfId="0" applyNumberFormat="1" applyFont="1" applyFill="1" applyBorder="1" applyAlignment="1">
      <alignment wrapText="1"/>
    </xf>
    <xf numFmtId="0" fontId="36" fillId="45" borderId="11" xfId="0" applyFont="1" applyFill="1" applyBorder="1" applyAlignment="1">
      <alignment horizontal="left" wrapText="1"/>
    </xf>
    <xf numFmtId="4" fontId="36" fillId="45" borderId="11" xfId="0" applyNumberFormat="1" applyFont="1" applyFill="1" applyBorder="1" applyAlignment="1">
      <alignment horizontal="right" wrapText="1"/>
    </xf>
    <xf numFmtId="0" fontId="47" fillId="45" borderId="11" xfId="0" applyFont="1" applyFill="1" applyBorder="1" applyAlignment="1">
      <alignment horizontal="left" wrapText="1"/>
    </xf>
    <xf numFmtId="4" fontId="47" fillId="45" borderId="11" xfId="0" applyNumberFormat="1" applyFont="1" applyFill="1" applyBorder="1" applyAlignment="1">
      <alignment horizontal="right" wrapText="1"/>
    </xf>
    <xf numFmtId="2" fontId="47" fillId="46" borderId="18" xfId="0" applyNumberFormat="1" applyFont="1" applyFill="1" applyBorder="1" applyAlignment="1">
      <alignment horizontal="right" wrapText="1"/>
    </xf>
    <xf numFmtId="2" fontId="47" fillId="46" borderId="12" xfId="0" applyNumberFormat="1" applyFont="1" applyFill="1" applyBorder="1"/>
    <xf numFmtId="0" fontId="48" fillId="47" borderId="11" xfId="0" applyFont="1" applyFill="1" applyBorder="1" applyAlignment="1">
      <alignment horizontal="left" wrapText="1"/>
    </xf>
    <xf numFmtId="4" fontId="48" fillId="47" borderId="11" xfId="0" applyNumberFormat="1" applyFont="1" applyFill="1" applyBorder="1" applyAlignment="1">
      <alignment horizontal="right" wrapText="1"/>
    </xf>
    <xf numFmtId="2" fontId="48" fillId="48" borderId="18" xfId="0" applyNumberFormat="1" applyFont="1" applyFill="1" applyBorder="1" applyAlignment="1">
      <alignment horizontal="right" wrapText="1"/>
    </xf>
    <xf numFmtId="2" fontId="48" fillId="48" borderId="12" xfId="0" applyNumberFormat="1" applyFont="1" applyFill="1" applyBorder="1"/>
    <xf numFmtId="2" fontId="21" fillId="36" borderId="18" xfId="0" applyNumberFormat="1" applyFont="1" applyFill="1" applyBorder="1" applyAlignment="1">
      <alignment horizontal="right" wrapText="1"/>
    </xf>
    <xf numFmtId="49" fontId="21" fillId="33" borderId="11" xfId="0" applyNumberFormat="1" applyFont="1" applyFill="1" applyBorder="1" applyAlignment="1">
      <alignment horizontal="right" wrapText="1"/>
    </xf>
    <xf numFmtId="0" fontId="20" fillId="35" borderId="0" xfId="0" applyFont="1" applyFill="1" applyBorder="1" applyAlignment="1">
      <alignment horizontal="center" vertical="center" wrapText="1" indent="1"/>
    </xf>
    <xf numFmtId="0" fontId="24" fillId="36" borderId="0" xfId="0" applyFont="1" applyFill="1" applyBorder="1" applyAlignment="1">
      <alignment horizontal="center" vertical="center" wrapText="1"/>
    </xf>
    <xf numFmtId="4" fontId="24" fillId="36" borderId="0" xfId="0" applyNumberFormat="1" applyFont="1" applyFill="1" applyBorder="1" applyAlignment="1">
      <alignment horizontal="right" wrapText="1" indent="1"/>
    </xf>
    <xf numFmtId="4" fontId="19" fillId="36" borderId="0" xfId="0" applyNumberFormat="1" applyFont="1" applyFill="1" applyBorder="1" applyAlignment="1">
      <alignment horizontal="right" wrapText="1" indent="1"/>
    </xf>
    <xf numFmtId="0" fontId="20" fillId="0" borderId="0" xfId="0" applyFont="1" applyFill="1" applyBorder="1" applyAlignment="1">
      <alignment horizontal="center" vertical="center" wrapText="1" indent="1"/>
    </xf>
    <xf numFmtId="0" fontId="24" fillId="34" borderId="0" xfId="0" applyFont="1" applyFill="1" applyBorder="1" applyAlignment="1">
      <alignment horizontal="center" vertical="center" wrapText="1"/>
    </xf>
    <xf numFmtId="4" fontId="23" fillId="36" borderId="0" xfId="0" applyNumberFormat="1" applyFont="1" applyFill="1" applyBorder="1" applyAlignment="1">
      <alignment horizontal="right" wrapText="1" indent="1"/>
    </xf>
    <xf numFmtId="0" fontId="0" fillId="0" borderId="0" xfId="0" applyFill="1" applyBorder="1"/>
    <xf numFmtId="4" fontId="41" fillId="0" borderId="0" xfId="0" applyNumberFormat="1" applyFont="1" applyFill="1" applyBorder="1" applyAlignment="1">
      <alignment horizontal="right" wrapText="1"/>
    </xf>
    <xf numFmtId="4" fontId="41" fillId="0" borderId="0" xfId="0" applyNumberFormat="1" applyFont="1" applyFill="1" applyBorder="1" applyAlignment="1">
      <alignment vertical="center" wrapText="1"/>
    </xf>
    <xf numFmtId="4" fontId="42" fillId="0" borderId="0" xfId="0" applyNumberFormat="1" applyFont="1" applyFill="1" applyBorder="1" applyAlignment="1">
      <alignment horizontal="right" wrapText="1" indent="1"/>
    </xf>
    <xf numFmtId="0" fontId="41" fillId="0" borderId="0" xfId="0" applyFont="1" applyFill="1" applyBorder="1" applyAlignment="1">
      <alignment horizontal="left" wrapText="1"/>
    </xf>
    <xf numFmtId="4" fontId="44" fillId="0" borderId="0" xfId="0" applyNumberFormat="1" applyFont="1" applyFill="1" applyBorder="1" applyAlignment="1">
      <alignment horizontal="right" wrapText="1" indent="1"/>
    </xf>
    <xf numFmtId="0" fontId="22" fillId="0" borderId="0" xfId="0" applyFont="1" applyFill="1" applyBorder="1" applyAlignment="1">
      <alignment horizontal="left" wrapText="1"/>
    </xf>
    <xf numFmtId="4" fontId="22" fillId="0" borderId="0" xfId="0" applyNumberFormat="1" applyFont="1" applyFill="1" applyBorder="1" applyAlignment="1">
      <alignment horizontal="right" wrapText="1"/>
    </xf>
    <xf numFmtId="4" fontId="19" fillId="0" borderId="0" xfId="0" applyNumberFormat="1" applyFont="1" applyFill="1" applyBorder="1" applyAlignment="1">
      <alignment horizontal="right" wrapText="1" indent="1"/>
    </xf>
    <xf numFmtId="0" fontId="21" fillId="0" borderId="0" xfId="0" applyFont="1" applyFill="1" applyBorder="1" applyAlignment="1">
      <alignment horizontal="left" wrapText="1"/>
    </xf>
    <xf numFmtId="4" fontId="21" fillId="0" borderId="0" xfId="0" applyNumberFormat="1" applyFont="1" applyFill="1" applyBorder="1" applyAlignment="1">
      <alignment horizontal="right" wrapText="1"/>
    </xf>
    <xf numFmtId="4" fontId="43" fillId="0" borderId="0" xfId="0" applyNumberFormat="1" applyFont="1" applyFill="1" applyBorder="1" applyAlignment="1">
      <alignment vertical="center" wrapText="1"/>
    </xf>
    <xf numFmtId="4" fontId="24" fillId="0" borderId="0" xfId="0" applyNumberFormat="1" applyFont="1" applyFill="1" applyBorder="1" applyAlignment="1">
      <alignment horizontal="right" wrapText="1" indent="1"/>
    </xf>
    <xf numFmtId="0" fontId="21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right" wrapText="1"/>
    </xf>
    <xf numFmtId="0" fontId="0" fillId="35" borderId="0" xfId="0" applyFill="1" applyBorder="1"/>
    <xf numFmtId="0" fontId="21" fillId="0" borderId="0" xfId="0" applyFont="1" applyFill="1" applyBorder="1" applyAlignment="1">
      <alignment horizontal="right" wrapText="1"/>
    </xf>
    <xf numFmtId="0" fontId="0" fillId="0" borderId="61" xfId="0" applyBorder="1"/>
    <xf numFmtId="0" fontId="41" fillId="35" borderId="0" xfId="0" applyFont="1" applyFill="1" applyBorder="1" applyAlignment="1">
      <alignment horizontal="left" wrapText="1"/>
    </xf>
    <xf numFmtId="4" fontId="41" fillId="35" borderId="0" xfId="0" applyNumberFormat="1" applyFont="1" applyFill="1" applyBorder="1" applyAlignment="1">
      <alignment horizontal="right" wrapText="1"/>
    </xf>
    <xf numFmtId="4" fontId="41" fillId="35" borderId="0" xfId="0" applyNumberFormat="1" applyFont="1" applyFill="1" applyBorder="1" applyAlignment="1">
      <alignment vertical="center" wrapText="1"/>
    </xf>
    <xf numFmtId="4" fontId="42" fillId="36" borderId="0" xfId="0" applyNumberFormat="1" applyFont="1" applyFill="1" applyBorder="1" applyAlignment="1">
      <alignment horizontal="right" wrapText="1" indent="1"/>
    </xf>
    <xf numFmtId="0" fontId="33" fillId="35" borderId="17" xfId="0" applyFont="1" applyFill="1" applyBorder="1" applyAlignment="1">
      <alignment horizontal="left" wrapText="1" indent="1"/>
    </xf>
    <xf numFmtId="4" fontId="33" fillId="35" borderId="17" xfId="0" applyNumberFormat="1" applyFont="1" applyFill="1" applyBorder="1" applyAlignment="1">
      <alignment horizontal="right" wrapText="1" indent="1"/>
    </xf>
    <xf numFmtId="0" fontId="33" fillId="35" borderId="17" xfId="0" applyFont="1" applyFill="1" applyBorder="1" applyAlignment="1">
      <alignment horizontal="right" wrapText="1" indent="1"/>
    </xf>
    <xf numFmtId="0" fontId="33" fillId="35" borderId="29" xfId="0" applyFont="1" applyFill="1" applyBorder="1" applyAlignment="1">
      <alignment horizontal="right" wrapText="1" indent="1"/>
    </xf>
    <xf numFmtId="2" fontId="34" fillId="35" borderId="14" xfId="0" applyNumberFormat="1" applyFont="1" applyFill="1" applyBorder="1" applyAlignment="1">
      <alignment horizontal="right" indent="1"/>
    </xf>
    <xf numFmtId="0" fontId="21" fillId="35" borderId="0" xfId="0" applyFont="1" applyFill="1" applyBorder="1" applyAlignment="1">
      <alignment wrapText="1"/>
    </xf>
    <xf numFmtId="4" fontId="21" fillId="35" borderId="0" xfId="0" applyNumberFormat="1" applyFont="1" applyFill="1" applyBorder="1" applyAlignment="1">
      <alignment horizontal="right" wrapText="1" indent="1"/>
    </xf>
    <xf numFmtId="0" fontId="21" fillId="35" borderId="0" xfId="0" applyFont="1" applyFill="1" applyBorder="1" applyAlignment="1">
      <alignment horizontal="right" wrapText="1" indent="1"/>
    </xf>
    <xf numFmtId="2" fontId="19" fillId="35" borderId="0" xfId="0" applyNumberFormat="1" applyFont="1" applyFill="1" applyBorder="1" applyAlignment="1">
      <alignment horizontal="right" indent="1"/>
    </xf>
    <xf numFmtId="0" fontId="21" fillId="33" borderId="0" xfId="0" applyFont="1" applyFill="1" applyBorder="1" applyAlignment="1">
      <alignment horizontal="left" wrapText="1"/>
    </xf>
    <xf numFmtId="0" fontId="38" fillId="35" borderId="0" xfId="0" applyFont="1" applyFill="1" applyBorder="1" applyAlignment="1">
      <alignment wrapText="1"/>
    </xf>
    <xf numFmtId="4" fontId="33" fillId="35" borderId="0" xfId="0" applyNumberFormat="1" applyFont="1" applyFill="1" applyBorder="1" applyAlignment="1">
      <alignment horizontal="right" wrapText="1" indent="1"/>
    </xf>
    <xf numFmtId="4" fontId="38" fillId="35" borderId="0" xfId="0" applyNumberFormat="1" applyFont="1" applyFill="1" applyBorder="1" applyAlignment="1">
      <alignment horizontal="right" wrapText="1" indent="1"/>
    </xf>
    <xf numFmtId="0" fontId="33" fillId="35" borderId="0" xfId="0" applyFont="1" applyFill="1" applyBorder="1" applyAlignment="1">
      <alignment horizontal="right" wrapText="1" indent="1"/>
    </xf>
    <xf numFmtId="2" fontId="34" fillId="35" borderId="0" xfId="0" applyNumberFormat="1" applyFont="1" applyFill="1" applyBorder="1" applyAlignment="1">
      <alignment horizontal="right" indent="1"/>
    </xf>
    <xf numFmtId="0" fontId="22" fillId="35" borderId="0" xfId="0" applyFont="1" applyFill="1" applyBorder="1" applyAlignment="1">
      <alignment horizontal="left" wrapText="1" indent="1"/>
    </xf>
    <xf numFmtId="4" fontId="22" fillId="35" borderId="0" xfId="0" applyNumberFormat="1" applyFont="1" applyFill="1" applyBorder="1" applyAlignment="1">
      <alignment horizontal="right" wrapText="1" indent="1"/>
    </xf>
    <xf numFmtId="0" fontId="22" fillId="35" borderId="0" xfId="0" applyFont="1" applyFill="1" applyBorder="1" applyAlignment="1">
      <alignment horizontal="right" wrapText="1" indent="1"/>
    </xf>
    <xf numFmtId="0" fontId="21" fillId="35" borderId="0" xfId="0" applyFont="1" applyFill="1" applyBorder="1" applyAlignment="1">
      <alignment horizontal="left" wrapText="1" indent="1"/>
    </xf>
    <xf numFmtId="0" fontId="33" fillId="35" borderId="0" xfId="0" applyFont="1" applyFill="1" applyBorder="1" applyAlignment="1">
      <alignment horizontal="left" wrapText="1" indent="1"/>
    </xf>
    <xf numFmtId="2" fontId="22" fillId="35" borderId="0" xfId="0" applyNumberFormat="1" applyFont="1" applyFill="1" applyBorder="1" applyAlignment="1">
      <alignment horizontal="right" wrapText="1" indent="1"/>
    </xf>
    <xf numFmtId="0" fontId="23" fillId="0" borderId="55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 wrapText="1" indent="1"/>
    </xf>
    <xf numFmtId="0" fontId="23" fillId="0" borderId="57" xfId="0" applyFont="1" applyBorder="1" applyAlignment="1">
      <alignment horizontal="left" indent="1"/>
    </xf>
    <xf numFmtId="4" fontId="23" fillId="0" borderId="34" xfId="0" applyNumberFormat="1" applyFont="1" applyBorder="1" applyAlignment="1">
      <alignment horizontal="right" indent="1"/>
    </xf>
    <xf numFmtId="0" fontId="18" fillId="0" borderId="34" xfId="0" applyFont="1" applyBorder="1" applyAlignment="1">
      <alignment horizontal="left" indent="1"/>
    </xf>
    <xf numFmtId="0" fontId="18" fillId="0" borderId="34" xfId="0" applyFont="1" applyBorder="1" applyAlignment="1">
      <alignment horizontal="right" indent="1"/>
    </xf>
    <xf numFmtId="0" fontId="18" fillId="0" borderId="35" xfId="0" applyFont="1" applyBorder="1" applyAlignment="1">
      <alignment horizontal="right" indent="1"/>
    </xf>
    <xf numFmtId="0" fontId="23" fillId="0" borderId="12" xfId="0" applyFont="1" applyBorder="1" applyAlignment="1">
      <alignment horizontal="left" wrapText="1" indent="1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/>
    </xf>
    <xf numFmtId="4" fontId="0" fillId="0" borderId="0" xfId="0" applyNumberFormat="1" applyBorder="1"/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G51"/>
  <sheetViews>
    <sheetView showGridLines="0" topLeftCell="A32" workbookViewId="0">
      <selection activeCell="A42" sqref="A42:G42"/>
    </sheetView>
  </sheetViews>
  <sheetFormatPr defaultColWidth="9.140625" defaultRowHeight="11.25" x14ac:dyDescent="0.15"/>
  <cols>
    <col min="1" max="2" width="38.28515625" style="1" customWidth="1"/>
    <col min="3" max="3" width="28.42578125" style="1" customWidth="1"/>
    <col min="4" max="4" width="22.42578125" style="1" customWidth="1"/>
    <col min="5" max="5" width="38.28515625" style="1" customWidth="1"/>
    <col min="6" max="6" width="22.7109375" style="1" customWidth="1"/>
    <col min="7" max="7" width="23" style="1" customWidth="1"/>
    <col min="8" max="16384" width="9.140625" style="1"/>
  </cols>
  <sheetData>
    <row r="3" spans="1:7" ht="32.25" customHeight="1" x14ac:dyDescent="0.15">
      <c r="A3" s="292" t="s">
        <v>145</v>
      </c>
      <c r="B3" s="292"/>
      <c r="C3" s="292"/>
      <c r="D3" s="292"/>
      <c r="E3" s="292"/>
      <c r="F3" s="292"/>
      <c r="G3" s="292"/>
    </row>
    <row r="4" spans="1:7" x14ac:dyDescent="0.15">
      <c r="A4" s="18"/>
      <c r="B4" s="18"/>
      <c r="C4" s="18"/>
      <c r="D4" s="18"/>
      <c r="E4" s="18"/>
    </row>
    <row r="6" spans="1:7" ht="14.25" x14ac:dyDescent="0.2">
      <c r="C6" s="293" t="s">
        <v>6</v>
      </c>
      <c r="D6" s="293"/>
    </row>
    <row r="7" spans="1:7" x14ac:dyDescent="0.15">
      <c r="C7" s="7"/>
      <c r="D7" s="7"/>
    </row>
    <row r="8" spans="1:7" x14ac:dyDescent="0.15">
      <c r="C8" s="18" t="s">
        <v>5</v>
      </c>
    </row>
    <row r="10" spans="1:7" ht="12" thickBot="1" x14ac:dyDescent="0.2"/>
    <row r="11" spans="1:7" s="2" customFormat="1" ht="37.9" customHeight="1" thickBot="1" x14ac:dyDescent="0.2">
      <c r="A11" s="3" t="s">
        <v>141</v>
      </c>
      <c r="B11" s="25" t="s">
        <v>142</v>
      </c>
      <c r="C11" s="25" t="s">
        <v>0</v>
      </c>
      <c r="D11" s="25" t="s">
        <v>148</v>
      </c>
      <c r="E11" s="25" t="s">
        <v>144</v>
      </c>
      <c r="F11" s="25" t="s">
        <v>146</v>
      </c>
      <c r="G11" s="25" t="s">
        <v>147</v>
      </c>
    </row>
    <row r="12" spans="1:7" s="2" customFormat="1" ht="12.75" x14ac:dyDescent="0.15">
      <c r="A12" s="8" t="s">
        <v>12</v>
      </c>
      <c r="B12" s="26" t="s">
        <v>11</v>
      </c>
      <c r="C12" s="26" t="s">
        <v>10</v>
      </c>
      <c r="D12" s="26">
        <v>4</v>
      </c>
      <c r="E12" s="26">
        <v>5</v>
      </c>
      <c r="F12" s="26">
        <v>6</v>
      </c>
      <c r="G12" s="26">
        <v>7</v>
      </c>
    </row>
    <row r="13" spans="1:7" s="4" customFormat="1" ht="12.75" x14ac:dyDescent="0.2">
      <c r="A13" s="5" t="s">
        <v>13</v>
      </c>
      <c r="B13" s="12">
        <v>1746164.33</v>
      </c>
      <c r="C13" s="12">
        <v>4373870</v>
      </c>
      <c r="D13" s="12" t="s">
        <v>149</v>
      </c>
      <c r="E13" s="233">
        <v>3331256.85</v>
      </c>
      <c r="F13" s="13">
        <f>E13/B13*100</f>
        <v>190.77567859835963</v>
      </c>
      <c r="G13" s="13">
        <v>68.78</v>
      </c>
    </row>
    <row r="14" spans="1:7" s="4" customFormat="1" ht="12.75" x14ac:dyDescent="0.2">
      <c r="A14" s="6" t="s">
        <v>1</v>
      </c>
      <c r="B14" s="14">
        <v>1746164.33</v>
      </c>
      <c r="C14" s="14">
        <v>4373870</v>
      </c>
      <c r="D14" s="14" t="s">
        <v>149</v>
      </c>
      <c r="E14" s="84">
        <v>3331256.85</v>
      </c>
      <c r="F14" s="87">
        <f t="shared" ref="F14:F18" si="0">E14/B14*100</f>
        <v>190.77567859835963</v>
      </c>
      <c r="G14" s="13">
        <v>68.78</v>
      </c>
    </row>
    <row r="15" spans="1:7" s="4" customFormat="1" ht="12.75" x14ac:dyDescent="0.2">
      <c r="A15" s="5" t="s">
        <v>2</v>
      </c>
      <c r="B15" s="59">
        <v>1324029.27</v>
      </c>
      <c r="C15" s="12">
        <v>1612670</v>
      </c>
      <c r="D15" s="12">
        <v>2103529.09</v>
      </c>
      <c r="E15" s="12">
        <v>1725104.12</v>
      </c>
      <c r="F15" s="13">
        <f t="shared" si="0"/>
        <v>130.29199271402817</v>
      </c>
      <c r="G15" s="13">
        <f t="shared" ref="G15:G17" si="1">E15/D15*100</f>
        <v>82.009995877927238</v>
      </c>
    </row>
    <row r="16" spans="1:7" s="4" customFormat="1" ht="12.75" x14ac:dyDescent="0.2">
      <c r="A16" s="5" t="s">
        <v>3</v>
      </c>
      <c r="B16" s="12">
        <v>244176.71</v>
      </c>
      <c r="C16" s="12">
        <v>2761200</v>
      </c>
      <c r="D16" s="12">
        <v>2828030.09</v>
      </c>
      <c r="E16" s="12">
        <v>1548322.35</v>
      </c>
      <c r="F16" s="13">
        <f t="shared" si="0"/>
        <v>634.09911207338337</v>
      </c>
      <c r="G16" s="13">
        <f t="shared" si="1"/>
        <v>54.749146958333817</v>
      </c>
    </row>
    <row r="17" spans="1:7" s="4" customFormat="1" ht="12.75" x14ac:dyDescent="0.2">
      <c r="A17" s="9" t="s">
        <v>4</v>
      </c>
      <c r="B17" s="15">
        <f>B15+B16</f>
        <v>1568205.98</v>
      </c>
      <c r="C17" s="15">
        <f>C15+C16</f>
        <v>4373870</v>
      </c>
      <c r="D17" s="15">
        <f>D15+D16</f>
        <v>4931559.18</v>
      </c>
      <c r="E17" s="15">
        <f>E15+E16</f>
        <v>3273426.47</v>
      </c>
      <c r="F17" s="13">
        <f t="shared" si="0"/>
        <v>208.73702254342891</v>
      </c>
      <c r="G17" s="13">
        <f t="shared" si="1"/>
        <v>66.377110169850994</v>
      </c>
    </row>
    <row r="18" spans="1:7" ht="12.75" x14ac:dyDescent="0.2">
      <c r="A18" s="11" t="s">
        <v>14</v>
      </c>
      <c r="B18" s="60">
        <f>B14-B17</f>
        <v>177958.35000000009</v>
      </c>
      <c r="C18" s="85">
        <f>C14-C17</f>
        <v>0</v>
      </c>
      <c r="D18" s="86">
        <v>-88548.5</v>
      </c>
      <c r="E18" s="17">
        <f>E14-E17</f>
        <v>57830.379999999888</v>
      </c>
      <c r="F18" s="87">
        <f t="shared" si="0"/>
        <v>32.496581362998626</v>
      </c>
      <c r="G18" s="87">
        <f>E18/D18*100</f>
        <v>-65.30927119036447</v>
      </c>
    </row>
    <row r="22" spans="1:7" x14ac:dyDescent="0.15">
      <c r="C22" s="18" t="s">
        <v>15</v>
      </c>
    </row>
    <row r="25" spans="1:7" ht="12" thickBot="1" x14ac:dyDescent="0.2"/>
    <row r="26" spans="1:7" ht="25.5" x14ac:dyDescent="0.15">
      <c r="A26" s="27"/>
      <c r="B26" s="25" t="s">
        <v>142</v>
      </c>
      <c r="C26" s="25" t="s">
        <v>0</v>
      </c>
      <c r="D26" s="25" t="s">
        <v>148</v>
      </c>
      <c r="E26" s="25" t="s">
        <v>144</v>
      </c>
      <c r="F26" s="25" t="s">
        <v>146</v>
      </c>
      <c r="G26" s="25" t="s">
        <v>22</v>
      </c>
    </row>
    <row r="27" spans="1:7" ht="12.75" x14ac:dyDescent="0.15">
      <c r="A27" s="29" t="s">
        <v>12</v>
      </c>
      <c r="B27" s="26" t="s">
        <v>11</v>
      </c>
      <c r="C27" s="26" t="s">
        <v>10</v>
      </c>
      <c r="D27" s="26" t="s">
        <v>9</v>
      </c>
      <c r="E27" s="26" t="s">
        <v>8</v>
      </c>
      <c r="F27" s="26" t="s">
        <v>7</v>
      </c>
      <c r="G27" s="26" t="s">
        <v>21</v>
      </c>
    </row>
    <row r="28" spans="1:7" ht="33" customHeight="1" x14ac:dyDescent="0.15">
      <c r="A28" s="20" t="s">
        <v>16</v>
      </c>
      <c r="B28" s="28"/>
      <c r="C28" s="28"/>
      <c r="D28" s="28"/>
      <c r="E28" s="28"/>
      <c r="F28" s="28"/>
      <c r="G28" s="28"/>
    </row>
    <row r="29" spans="1:7" ht="31.5" customHeight="1" x14ac:dyDescent="0.15">
      <c r="A29" s="19" t="s">
        <v>17</v>
      </c>
      <c r="B29" s="10"/>
      <c r="C29" s="10"/>
      <c r="D29" s="10"/>
      <c r="E29" s="10"/>
      <c r="F29" s="10"/>
      <c r="G29" s="10"/>
    </row>
    <row r="30" spans="1:7" x14ac:dyDescent="0.15">
      <c r="A30" s="21" t="s">
        <v>18</v>
      </c>
      <c r="B30" s="22">
        <v>0</v>
      </c>
      <c r="C30" s="22">
        <v>0</v>
      </c>
      <c r="D30" s="22">
        <v>0</v>
      </c>
      <c r="E30" s="22"/>
      <c r="F30" s="22"/>
      <c r="G30" s="22">
        <v>0</v>
      </c>
    </row>
    <row r="32" spans="1:7" ht="9.75" customHeight="1" x14ac:dyDescent="0.15"/>
    <row r="33" spans="1:7" hidden="1" x14ac:dyDescent="0.15"/>
    <row r="34" spans="1:7" hidden="1" x14ac:dyDescent="0.15"/>
    <row r="36" spans="1:7" hidden="1" x14ac:dyDescent="0.15"/>
    <row r="38" spans="1:7" ht="15" customHeight="1" x14ac:dyDescent="0.15">
      <c r="B38" s="292" t="s">
        <v>19</v>
      </c>
      <c r="C38" s="292"/>
      <c r="D38" s="292"/>
      <c r="E38" s="292"/>
    </row>
    <row r="39" spans="1:7" ht="12" thickBot="1" x14ac:dyDescent="0.2"/>
    <row r="40" spans="1:7" ht="25.5" x14ac:dyDescent="0.15">
      <c r="A40" s="23"/>
      <c r="B40" s="170" t="s">
        <v>142</v>
      </c>
      <c r="C40" s="170" t="s">
        <v>0</v>
      </c>
      <c r="D40" s="170" t="s">
        <v>148</v>
      </c>
      <c r="E40" s="170" t="s">
        <v>144</v>
      </c>
      <c r="F40" s="170" t="s">
        <v>146</v>
      </c>
      <c r="G40" s="172" t="s">
        <v>22</v>
      </c>
    </row>
    <row r="41" spans="1:7" ht="11.25" customHeight="1" x14ac:dyDescent="0.15">
      <c r="A41" s="284" t="s">
        <v>12</v>
      </c>
      <c r="B41" s="26" t="s">
        <v>11</v>
      </c>
      <c r="C41" s="26" t="s">
        <v>10</v>
      </c>
      <c r="D41" s="26" t="s">
        <v>9</v>
      </c>
      <c r="E41" s="26" t="s">
        <v>8</v>
      </c>
      <c r="F41" s="26">
        <v>6</v>
      </c>
      <c r="G41" s="285" t="s">
        <v>21</v>
      </c>
    </row>
    <row r="42" spans="1:7" ht="21.6" customHeight="1" x14ac:dyDescent="0.15">
      <c r="A42" s="291" t="s">
        <v>196</v>
      </c>
      <c r="B42" s="60"/>
      <c r="C42" s="16">
        <v>0</v>
      </c>
      <c r="D42" s="85">
        <v>88548.5</v>
      </c>
      <c r="E42" s="85"/>
      <c r="F42" s="24">
        <v>0</v>
      </c>
      <c r="G42" s="24">
        <f>E42/D42*100</f>
        <v>0</v>
      </c>
    </row>
    <row r="43" spans="1:7" ht="17.45" customHeight="1" thickBot="1" x14ac:dyDescent="0.2">
      <c r="A43" s="286" t="s">
        <v>197</v>
      </c>
      <c r="B43" s="287">
        <v>177958.34</v>
      </c>
      <c r="C43" s="288"/>
      <c r="D43" s="288"/>
      <c r="E43" s="287">
        <v>57830.38</v>
      </c>
      <c r="F43" s="289">
        <v>307.73</v>
      </c>
      <c r="G43" s="290">
        <v>0</v>
      </c>
    </row>
    <row r="45" spans="1:7" x14ac:dyDescent="0.15">
      <c r="A45" s="1" t="s">
        <v>202</v>
      </c>
    </row>
    <row r="46" spans="1:7" x14ac:dyDescent="0.15">
      <c r="A46" s="1" t="s">
        <v>203</v>
      </c>
    </row>
    <row r="47" spans="1:7" x14ac:dyDescent="0.15">
      <c r="A47" s="1" t="s">
        <v>205</v>
      </c>
    </row>
    <row r="48" spans="1:7" x14ac:dyDescent="0.15">
      <c r="C48" s="1" t="s">
        <v>198</v>
      </c>
    </row>
    <row r="49" spans="1:3" x14ac:dyDescent="0.15">
      <c r="A49" s="1" t="s">
        <v>204</v>
      </c>
      <c r="C49" s="1" t="s">
        <v>199</v>
      </c>
    </row>
    <row r="51" spans="1:3" x14ac:dyDescent="0.15">
      <c r="A51" s="1" t="s">
        <v>200</v>
      </c>
      <c r="C51" s="1" t="s">
        <v>201</v>
      </c>
    </row>
  </sheetData>
  <mergeCells count="3">
    <mergeCell ref="B38:E38"/>
    <mergeCell ref="C6:D6"/>
    <mergeCell ref="A3:G3"/>
  </mergeCells>
  <pageMargins left="0.25" right="0.25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321"/>
  <sheetViews>
    <sheetView tabSelected="1" topLeftCell="A26" workbookViewId="0">
      <selection activeCell="G45" sqref="G45"/>
    </sheetView>
  </sheetViews>
  <sheetFormatPr defaultRowHeight="15" x14ac:dyDescent="0.25"/>
  <cols>
    <col min="1" max="1" width="54.85546875" customWidth="1"/>
    <col min="2" max="2" width="22.7109375" customWidth="1"/>
    <col min="3" max="3" width="21.85546875" customWidth="1"/>
    <col min="4" max="4" width="20.5703125" customWidth="1"/>
    <col min="5" max="5" width="24" customWidth="1"/>
    <col min="6" max="6" width="23.28515625" customWidth="1"/>
    <col min="7" max="7" width="22.85546875" customWidth="1"/>
  </cols>
  <sheetData>
    <row r="2" spans="1:7" x14ac:dyDescent="0.25">
      <c r="C2" s="294" t="s">
        <v>140</v>
      </c>
      <c r="D2" s="294"/>
    </row>
    <row r="3" spans="1:7" x14ac:dyDescent="0.25">
      <c r="A3" s="1"/>
      <c r="B3" s="1"/>
      <c r="C3" s="292" t="s">
        <v>44</v>
      </c>
      <c r="D3" s="292"/>
      <c r="E3" s="1"/>
      <c r="F3" s="1"/>
      <c r="G3" s="1"/>
    </row>
    <row r="4" spans="1:7" x14ac:dyDescent="0.25">
      <c r="A4" s="1"/>
      <c r="B4" s="292" t="s">
        <v>150</v>
      </c>
      <c r="C4" s="292"/>
      <c r="D4" s="292"/>
      <c r="E4" s="292"/>
      <c r="F4" s="292"/>
      <c r="G4" s="1"/>
    </row>
    <row r="5" spans="1:7" x14ac:dyDescent="0.25">
      <c r="A5" s="1"/>
      <c r="B5" s="1"/>
      <c r="C5" s="292" t="s">
        <v>42</v>
      </c>
      <c r="D5" s="292"/>
      <c r="E5" s="1"/>
      <c r="F5" s="1"/>
      <c r="G5" s="1"/>
    </row>
    <row r="6" spans="1:7" ht="15.75" thickBot="1" x14ac:dyDescent="0.3">
      <c r="A6" s="1"/>
      <c r="B6" s="1"/>
      <c r="C6" s="1"/>
      <c r="D6" s="1"/>
      <c r="E6" s="1"/>
      <c r="F6" s="1"/>
      <c r="G6" s="1"/>
    </row>
    <row r="7" spans="1:7" ht="44.45" customHeight="1" thickBot="1" x14ac:dyDescent="0.3">
      <c r="A7" s="3" t="s">
        <v>141</v>
      </c>
      <c r="B7" s="25" t="s">
        <v>142</v>
      </c>
      <c r="C7" s="25" t="s">
        <v>0</v>
      </c>
      <c r="D7" s="25" t="s">
        <v>143</v>
      </c>
      <c r="E7" s="25" t="s">
        <v>144</v>
      </c>
      <c r="F7" s="25" t="s">
        <v>146</v>
      </c>
      <c r="G7" s="25" t="s">
        <v>147</v>
      </c>
    </row>
    <row r="8" spans="1:7" x14ac:dyDescent="0.25">
      <c r="A8" s="92">
        <v>1</v>
      </c>
      <c r="B8" s="92">
        <v>2</v>
      </c>
      <c r="C8" s="92">
        <v>3</v>
      </c>
      <c r="D8" s="92">
        <v>4</v>
      </c>
      <c r="E8" s="92">
        <v>5</v>
      </c>
      <c r="F8" s="92">
        <v>6</v>
      </c>
      <c r="G8" s="93">
        <v>7</v>
      </c>
    </row>
    <row r="9" spans="1:7" ht="18" customHeight="1" x14ac:dyDescent="0.25">
      <c r="A9" s="95" t="s">
        <v>45</v>
      </c>
      <c r="B9" s="12">
        <v>1746164.33</v>
      </c>
      <c r="C9" s="12">
        <v>4373870</v>
      </c>
      <c r="D9" s="12">
        <v>4843010.68</v>
      </c>
      <c r="E9" s="12">
        <v>3331256.85</v>
      </c>
      <c r="F9" s="148">
        <f>E9/B9*100</f>
        <v>190.77567859835963</v>
      </c>
      <c r="G9" s="149">
        <f>E9/D9*100</f>
        <v>68.784833858759939</v>
      </c>
    </row>
    <row r="10" spans="1:7" x14ac:dyDescent="0.25">
      <c r="A10" s="42" t="s">
        <v>46</v>
      </c>
      <c r="B10" s="12">
        <v>1746164.33</v>
      </c>
      <c r="C10" s="12">
        <v>4373870</v>
      </c>
      <c r="D10" s="12">
        <v>4843010.68</v>
      </c>
      <c r="E10" s="12">
        <v>3331256.85</v>
      </c>
      <c r="F10" s="148">
        <f t="shared" ref="F10:F38" si="0">E10/B10*100</f>
        <v>190.77567859835963</v>
      </c>
      <c r="G10" s="149">
        <f t="shared" ref="G10:G38" si="1">E10/D10*100</f>
        <v>68.784833858759939</v>
      </c>
    </row>
    <row r="11" spans="1:7" ht="18" customHeight="1" x14ac:dyDescent="0.25">
      <c r="A11" s="42" t="s">
        <v>47</v>
      </c>
      <c r="B11" s="12">
        <v>1313104.0900000001</v>
      </c>
      <c r="C11" s="12">
        <v>3732850</v>
      </c>
      <c r="D11" s="12">
        <v>3402478.35</v>
      </c>
      <c r="E11" s="12">
        <v>1922828.92</v>
      </c>
      <c r="F11" s="148">
        <f t="shared" si="0"/>
        <v>146.43385354164877</v>
      </c>
      <c r="G11" s="149">
        <f t="shared" si="1"/>
        <v>56.512598235929993</v>
      </c>
    </row>
    <row r="12" spans="1:7" ht="29.45" customHeight="1" x14ac:dyDescent="0.25">
      <c r="A12" s="42" t="s">
        <v>151</v>
      </c>
      <c r="B12" s="12">
        <v>1029505.16</v>
      </c>
      <c r="C12" s="12">
        <v>1448950</v>
      </c>
      <c r="D12" s="12">
        <v>1609866.25</v>
      </c>
      <c r="E12" s="12">
        <v>1265157.6599999999</v>
      </c>
      <c r="F12" s="148">
        <f t="shared" si="0"/>
        <v>122.88988041594662</v>
      </c>
      <c r="G12" s="149">
        <f t="shared" si="1"/>
        <v>78.587749758714423</v>
      </c>
    </row>
    <row r="13" spans="1:7" ht="26.25" x14ac:dyDescent="0.25">
      <c r="A13" s="42" t="s">
        <v>152</v>
      </c>
      <c r="B13" s="12">
        <v>1028974.27</v>
      </c>
      <c r="C13" s="43"/>
      <c r="D13" s="43"/>
      <c r="E13" s="12">
        <v>1212662.02</v>
      </c>
      <c r="F13" s="148">
        <f t="shared" si="0"/>
        <v>117.85153966969455</v>
      </c>
      <c r="G13" s="149">
        <v>0</v>
      </c>
    </row>
    <row r="14" spans="1:7" ht="25.15" customHeight="1" x14ac:dyDescent="0.25">
      <c r="A14" s="42" t="s">
        <v>153</v>
      </c>
      <c r="B14" s="94">
        <v>530.89</v>
      </c>
      <c r="C14" s="43"/>
      <c r="D14" s="43"/>
      <c r="E14" s="12">
        <v>52495.64</v>
      </c>
      <c r="F14" s="148">
        <f t="shared" si="0"/>
        <v>9888.2329672813576</v>
      </c>
      <c r="G14" s="149">
        <v>0</v>
      </c>
    </row>
    <row r="15" spans="1:7" x14ac:dyDescent="0.25">
      <c r="A15" s="42" t="s">
        <v>154</v>
      </c>
      <c r="B15" s="12">
        <v>283598.93</v>
      </c>
      <c r="C15" s="12">
        <v>2283900</v>
      </c>
      <c r="D15" s="12">
        <v>1792612.1</v>
      </c>
      <c r="E15" s="12">
        <v>657671.26</v>
      </c>
      <c r="F15" s="148">
        <f t="shared" si="0"/>
        <v>231.90188340978582</v>
      </c>
      <c r="G15" s="149">
        <f t="shared" si="1"/>
        <v>36.687873522665612</v>
      </c>
    </row>
    <row r="16" spans="1:7" ht="26.25" x14ac:dyDescent="0.25">
      <c r="A16" s="42" t="s">
        <v>155</v>
      </c>
      <c r="B16" s="12">
        <v>283598.93</v>
      </c>
      <c r="C16" s="43"/>
      <c r="D16" s="43"/>
      <c r="E16" s="12">
        <v>238140.92</v>
      </c>
      <c r="F16" s="148">
        <f t="shared" si="0"/>
        <v>83.971022034533078</v>
      </c>
      <c r="G16" s="149">
        <v>0</v>
      </c>
    </row>
    <row r="17" spans="1:7" ht="19.149999999999999" customHeight="1" x14ac:dyDescent="0.25">
      <c r="A17" s="42" t="s">
        <v>156</v>
      </c>
      <c r="B17" s="43"/>
      <c r="C17" s="43"/>
      <c r="D17" s="43"/>
      <c r="E17" s="12">
        <v>419530.34</v>
      </c>
      <c r="F17" s="148">
        <v>0</v>
      </c>
      <c r="G17" s="149">
        <v>0</v>
      </c>
    </row>
    <row r="18" spans="1:7" x14ac:dyDescent="0.25">
      <c r="A18" s="42" t="s">
        <v>52</v>
      </c>
      <c r="B18" s="94">
        <v>1.3</v>
      </c>
      <c r="C18" s="94">
        <v>70</v>
      </c>
      <c r="D18" s="94">
        <v>43.15</v>
      </c>
      <c r="E18" s="94">
        <v>0.6</v>
      </c>
      <c r="F18" s="148">
        <f t="shared" si="0"/>
        <v>46.153846153846153</v>
      </c>
      <c r="G18" s="149">
        <f t="shared" si="1"/>
        <v>1.3904982618771726</v>
      </c>
    </row>
    <row r="19" spans="1:7" ht="0.6" hidden="1" customHeight="1" x14ac:dyDescent="0.25">
      <c r="A19" s="42" t="s">
        <v>157</v>
      </c>
      <c r="B19" s="94">
        <v>1.3</v>
      </c>
      <c r="C19" s="94">
        <v>70</v>
      </c>
      <c r="D19" s="94">
        <v>43.15</v>
      </c>
      <c r="E19" s="94">
        <v>0.6</v>
      </c>
      <c r="F19" s="148">
        <f t="shared" si="0"/>
        <v>46.153846153846153</v>
      </c>
      <c r="G19" s="149">
        <f t="shared" si="1"/>
        <v>1.3904982618771726</v>
      </c>
    </row>
    <row r="20" spans="1:7" hidden="1" x14ac:dyDescent="0.25">
      <c r="A20" s="42" t="s">
        <v>158</v>
      </c>
      <c r="B20" s="94">
        <v>1.3</v>
      </c>
      <c r="C20" s="43"/>
      <c r="D20" s="43"/>
      <c r="E20" s="94">
        <v>0.6</v>
      </c>
      <c r="F20" s="148">
        <f t="shared" si="0"/>
        <v>46.153846153846153</v>
      </c>
      <c r="G20" s="149" t="e">
        <f t="shared" si="1"/>
        <v>#DIV/0!</v>
      </c>
    </row>
    <row r="21" spans="1:7" ht="20.45" hidden="1" customHeight="1" x14ac:dyDescent="0.25">
      <c r="A21" s="42" t="s">
        <v>54</v>
      </c>
      <c r="B21" s="94">
        <v>546.02</v>
      </c>
      <c r="C21" s="12">
        <v>5200</v>
      </c>
      <c r="D21" s="94">
        <v>929.2</v>
      </c>
      <c r="E21" s="94">
        <v>929.2</v>
      </c>
      <c r="F21" s="148">
        <f t="shared" si="0"/>
        <v>170.17691659646169</v>
      </c>
      <c r="G21" s="149">
        <f t="shared" si="1"/>
        <v>100</v>
      </c>
    </row>
    <row r="22" spans="1:7" ht="27" hidden="1" customHeight="1" x14ac:dyDescent="0.25">
      <c r="A22" s="42" t="s">
        <v>159</v>
      </c>
      <c r="B22" s="94">
        <v>546.02</v>
      </c>
      <c r="C22" s="12">
        <v>5200</v>
      </c>
      <c r="D22" s="94">
        <v>929.2</v>
      </c>
      <c r="E22" s="94">
        <v>929.2</v>
      </c>
      <c r="F22" s="148">
        <f t="shared" si="0"/>
        <v>170.17691659646169</v>
      </c>
      <c r="G22" s="149">
        <f t="shared" si="1"/>
        <v>100</v>
      </c>
    </row>
    <row r="23" spans="1:7" x14ac:dyDescent="0.25">
      <c r="A23" s="42" t="s">
        <v>160</v>
      </c>
      <c r="B23" s="94">
        <v>546.02</v>
      </c>
      <c r="C23" s="43"/>
      <c r="D23" s="43"/>
      <c r="E23" s="94">
        <v>929.2</v>
      </c>
      <c r="F23" s="148">
        <f t="shared" si="0"/>
        <v>170.17691659646169</v>
      </c>
      <c r="G23" s="149">
        <v>0</v>
      </c>
    </row>
    <row r="24" spans="1:7" ht="31.9" customHeight="1" x14ac:dyDescent="0.25">
      <c r="A24" s="42" t="s">
        <v>57</v>
      </c>
      <c r="B24" s="12">
        <v>123901.12</v>
      </c>
      <c r="C24" s="12">
        <v>93130</v>
      </c>
      <c r="D24" s="12">
        <v>125200</v>
      </c>
      <c r="E24" s="12">
        <v>107343.51</v>
      </c>
      <c r="F24" s="148">
        <f t="shared" si="0"/>
        <v>86.636432342177372</v>
      </c>
      <c r="G24" s="149">
        <f t="shared" si="1"/>
        <v>85.737627795527146</v>
      </c>
    </row>
    <row r="25" spans="1:7" x14ac:dyDescent="0.25">
      <c r="A25" s="42" t="s">
        <v>161</v>
      </c>
      <c r="B25" s="12">
        <v>122839.34</v>
      </c>
      <c r="C25" s="12">
        <v>91930</v>
      </c>
      <c r="D25" s="12">
        <v>120400</v>
      </c>
      <c r="E25" s="12">
        <v>102919.94</v>
      </c>
      <c r="F25" s="148">
        <f t="shared" si="0"/>
        <v>83.784185099008184</v>
      </c>
      <c r="G25" s="149">
        <f t="shared" si="1"/>
        <v>85.481677740863788</v>
      </c>
    </row>
    <row r="26" spans="1:7" x14ac:dyDescent="0.25">
      <c r="A26" s="42" t="s">
        <v>162</v>
      </c>
      <c r="B26" s="12">
        <v>6206.2</v>
      </c>
      <c r="C26" s="43"/>
      <c r="D26" s="43"/>
      <c r="E26" s="12">
        <v>4236.82</v>
      </c>
      <c r="F26" s="148">
        <f t="shared" si="0"/>
        <v>68.267538912700203</v>
      </c>
      <c r="G26" s="149">
        <v>0</v>
      </c>
    </row>
    <row r="27" spans="1:7" ht="18" customHeight="1" x14ac:dyDescent="0.25">
      <c r="A27" s="42" t="s">
        <v>163</v>
      </c>
      <c r="B27" s="12">
        <v>116633.14</v>
      </c>
      <c r="C27" s="43"/>
      <c r="D27" s="43"/>
      <c r="E27" s="12">
        <v>98683.12</v>
      </c>
      <c r="F27" s="148">
        <f t="shared" si="0"/>
        <v>84.609845880853413</v>
      </c>
      <c r="G27" s="149">
        <v>0</v>
      </c>
    </row>
    <row r="28" spans="1:7" ht="26.25" customHeight="1" x14ac:dyDescent="0.25">
      <c r="A28" s="42" t="s">
        <v>164</v>
      </c>
      <c r="B28" s="12">
        <v>1061.78</v>
      </c>
      <c r="C28" s="12">
        <v>1200</v>
      </c>
      <c r="D28" s="12">
        <v>4800</v>
      </c>
      <c r="E28" s="12">
        <v>4423.57</v>
      </c>
      <c r="F28" s="148">
        <f t="shared" si="0"/>
        <v>416.61832017932153</v>
      </c>
      <c r="G28" s="149">
        <f t="shared" si="1"/>
        <v>92.157708333333332</v>
      </c>
    </row>
    <row r="29" spans="1:7" ht="18.600000000000001" customHeight="1" x14ac:dyDescent="0.25">
      <c r="A29" s="42" t="s">
        <v>165</v>
      </c>
      <c r="B29" s="12">
        <v>1061.78</v>
      </c>
      <c r="C29" s="43"/>
      <c r="D29" s="43"/>
      <c r="E29" s="12">
        <v>3423.57</v>
      </c>
      <c r="F29" s="148">
        <f t="shared" si="0"/>
        <v>322.43685132513332</v>
      </c>
      <c r="G29" s="149">
        <v>0</v>
      </c>
    </row>
    <row r="30" spans="1:7" ht="18" customHeight="1" x14ac:dyDescent="0.25">
      <c r="A30" s="42" t="s">
        <v>166</v>
      </c>
      <c r="B30" s="43"/>
      <c r="C30" s="43"/>
      <c r="D30" s="43"/>
      <c r="E30" s="12">
        <v>1000</v>
      </c>
      <c r="F30" s="148">
        <v>0</v>
      </c>
      <c r="G30" s="149">
        <v>0</v>
      </c>
    </row>
    <row r="31" spans="1:7" ht="30.6" customHeight="1" x14ac:dyDescent="0.25">
      <c r="A31" s="42" t="s">
        <v>59</v>
      </c>
      <c r="B31" s="12">
        <v>308467.7</v>
      </c>
      <c r="C31" s="12">
        <v>542620</v>
      </c>
      <c r="D31" s="12">
        <v>1314359.98</v>
      </c>
      <c r="E31" s="12">
        <v>1300154.6200000001</v>
      </c>
      <c r="F31" s="148">
        <f t="shared" si="0"/>
        <v>421.48809097354444</v>
      </c>
      <c r="G31" s="149">
        <f t="shared" si="1"/>
        <v>98.919218462509804</v>
      </c>
    </row>
    <row r="32" spans="1:7" ht="31.9" customHeight="1" x14ac:dyDescent="0.25">
      <c r="A32" s="42" t="s">
        <v>167</v>
      </c>
      <c r="B32" s="12">
        <v>308467.7</v>
      </c>
      <c r="C32" s="12">
        <v>542620</v>
      </c>
      <c r="D32" s="12">
        <v>1314359.98</v>
      </c>
      <c r="E32" s="12">
        <v>1300154.6200000001</v>
      </c>
      <c r="F32" s="148">
        <f t="shared" si="0"/>
        <v>421.48809097354444</v>
      </c>
      <c r="G32" s="149">
        <f t="shared" si="1"/>
        <v>98.919218462509804</v>
      </c>
    </row>
    <row r="33" spans="1:7" ht="30" customHeight="1" x14ac:dyDescent="0.25">
      <c r="A33" s="42" t="s">
        <v>168</v>
      </c>
      <c r="B33" s="12">
        <v>171811.47</v>
      </c>
      <c r="C33" s="43"/>
      <c r="D33" s="43"/>
      <c r="E33" s="12">
        <v>181679.83</v>
      </c>
      <c r="F33" s="148">
        <f t="shared" si="0"/>
        <v>105.74371431662857</v>
      </c>
      <c r="G33" s="149">
        <v>0</v>
      </c>
    </row>
    <row r="34" spans="1:7" ht="26.45" customHeight="1" x14ac:dyDescent="0.25">
      <c r="A34" s="42" t="s">
        <v>169</v>
      </c>
      <c r="B34" s="12">
        <v>136656.23000000001</v>
      </c>
      <c r="C34" s="43"/>
      <c r="D34" s="43"/>
      <c r="E34" s="12">
        <v>1118474.79</v>
      </c>
      <c r="F34" s="148">
        <f t="shared" si="0"/>
        <v>818.4586901014319</v>
      </c>
      <c r="G34" s="149">
        <v>0</v>
      </c>
    </row>
    <row r="35" spans="1:7" ht="18" customHeight="1" x14ac:dyDescent="0.25">
      <c r="A35" s="42" t="s">
        <v>170</v>
      </c>
      <c r="B35" s="94">
        <v>144.1</v>
      </c>
      <c r="C35" s="43"/>
      <c r="D35" s="43"/>
      <c r="E35" s="140"/>
      <c r="F35" s="148">
        <f t="shared" si="0"/>
        <v>0</v>
      </c>
      <c r="G35" s="149">
        <v>0</v>
      </c>
    </row>
    <row r="36" spans="1:7" ht="18.600000000000001" customHeight="1" x14ac:dyDescent="0.25">
      <c r="A36" s="42" t="s">
        <v>171</v>
      </c>
      <c r="B36" s="94">
        <v>144.1</v>
      </c>
      <c r="C36" s="43"/>
      <c r="D36" s="114"/>
      <c r="E36" s="155"/>
      <c r="F36" s="148">
        <f t="shared" si="0"/>
        <v>0</v>
      </c>
      <c r="G36" s="149">
        <v>0</v>
      </c>
    </row>
    <row r="37" spans="1:7" ht="18.600000000000001" customHeight="1" thickBot="1" x14ac:dyDescent="0.3">
      <c r="A37" s="138" t="s">
        <v>172</v>
      </c>
      <c r="B37" s="139">
        <v>144.1</v>
      </c>
      <c r="C37" s="140"/>
      <c r="D37" s="141"/>
      <c r="E37" s="155"/>
      <c r="F37" s="150">
        <f t="shared" si="0"/>
        <v>0</v>
      </c>
      <c r="G37" s="151">
        <v>0</v>
      </c>
    </row>
    <row r="38" spans="1:7" ht="15.75" thickBot="1" x14ac:dyDescent="0.3">
      <c r="A38" s="147" t="s">
        <v>191</v>
      </c>
      <c r="B38" s="145">
        <v>1746164.33</v>
      </c>
      <c r="C38" s="146">
        <v>4373870</v>
      </c>
      <c r="D38" s="146">
        <v>4843010.68</v>
      </c>
      <c r="E38" s="154">
        <v>3331256.85</v>
      </c>
      <c r="F38" s="152">
        <f t="shared" si="0"/>
        <v>190.77567859835963</v>
      </c>
      <c r="G38" s="153">
        <f t="shared" si="1"/>
        <v>68.784833858759939</v>
      </c>
    </row>
    <row r="39" spans="1:7" x14ac:dyDescent="0.25">
      <c r="A39" s="142"/>
      <c r="B39" s="143"/>
      <c r="C39" s="298">
        <f>C32+C28+C15+C12+C25</f>
        <v>4368600</v>
      </c>
      <c r="D39" s="143"/>
      <c r="E39" s="143"/>
      <c r="F39" s="143"/>
      <c r="G39" s="143"/>
    </row>
    <row r="40" spans="1:7" x14ac:dyDescent="0.25">
      <c r="A40" s="142"/>
      <c r="B40" s="143"/>
      <c r="C40" s="298">
        <f>C38-C39</f>
        <v>5270</v>
      </c>
      <c r="D40" s="143"/>
      <c r="E40" s="143"/>
      <c r="F40" s="143"/>
      <c r="G40" s="143"/>
    </row>
    <row r="41" spans="1:7" x14ac:dyDescent="0.25">
      <c r="A41" s="1"/>
      <c r="B41" s="1"/>
      <c r="C41" s="292" t="s">
        <v>43</v>
      </c>
      <c r="D41" s="292"/>
      <c r="E41" s="1"/>
      <c r="F41" s="1"/>
      <c r="G41" s="1"/>
    </row>
    <row r="42" spans="1:7" ht="15.75" thickBot="1" x14ac:dyDescent="0.3">
      <c r="A42" s="1"/>
      <c r="B42" s="1"/>
      <c r="C42" s="1"/>
      <c r="D42" s="1"/>
      <c r="E42" s="1"/>
      <c r="F42" s="1"/>
      <c r="G42" s="1"/>
    </row>
    <row r="43" spans="1:7" ht="39" thickBot="1" x14ac:dyDescent="0.3">
      <c r="A43" s="88" t="s">
        <v>141</v>
      </c>
      <c r="B43" s="89" t="s">
        <v>142</v>
      </c>
      <c r="C43" s="90" t="s">
        <v>0</v>
      </c>
      <c r="D43" s="90" t="s">
        <v>143</v>
      </c>
      <c r="E43" s="90" t="s">
        <v>144</v>
      </c>
      <c r="F43" s="90" t="s">
        <v>146</v>
      </c>
      <c r="G43" s="91" t="s">
        <v>147</v>
      </c>
    </row>
    <row r="44" spans="1:7" x14ac:dyDescent="0.25">
      <c r="A44" s="8">
        <v>1</v>
      </c>
      <c r="B44" s="8">
        <v>2</v>
      </c>
      <c r="C44" s="8">
        <v>3</v>
      </c>
      <c r="D44" s="8">
        <v>4</v>
      </c>
      <c r="E44" s="8">
        <v>5</v>
      </c>
      <c r="F44" s="8">
        <v>6</v>
      </c>
      <c r="G44" s="41">
        <v>7</v>
      </c>
    </row>
    <row r="45" spans="1:7" x14ac:dyDescent="0.25">
      <c r="A45" s="156"/>
      <c r="B45" s="12"/>
      <c r="C45" s="12"/>
      <c r="D45" s="12"/>
      <c r="E45" s="157"/>
      <c r="F45" s="158"/>
      <c r="G45" s="159"/>
    </row>
    <row r="46" spans="1:7" x14ac:dyDescent="0.25">
      <c r="A46" s="42" t="s">
        <v>2</v>
      </c>
      <c r="B46" s="12">
        <v>1324029.27</v>
      </c>
      <c r="C46" s="12">
        <v>1612670</v>
      </c>
      <c r="D46" s="12">
        <v>1612670</v>
      </c>
      <c r="E46" s="12">
        <v>1725104.12</v>
      </c>
      <c r="F46" s="158">
        <f t="shared" ref="F46:F109" si="2">E46/B46*100</f>
        <v>130.29199271402817</v>
      </c>
      <c r="G46" s="159">
        <f t="shared" ref="G46:G108" si="3">E46/D46*100</f>
        <v>106.97192358014969</v>
      </c>
    </row>
    <row r="47" spans="1:7" x14ac:dyDescent="0.25">
      <c r="A47" s="42" t="s">
        <v>31</v>
      </c>
      <c r="B47" s="12">
        <v>1002576.48</v>
      </c>
      <c r="C47" s="12">
        <v>1228400</v>
      </c>
      <c r="D47" s="12">
        <v>1445350</v>
      </c>
      <c r="E47" s="12">
        <v>1265498.01</v>
      </c>
      <c r="F47" s="158">
        <f t="shared" si="2"/>
        <v>126.22458587897454</v>
      </c>
      <c r="G47" s="159">
        <f t="shared" si="3"/>
        <v>87.556509495969834</v>
      </c>
    </row>
    <row r="48" spans="1:7" x14ac:dyDescent="0.25">
      <c r="A48" s="42" t="s">
        <v>101</v>
      </c>
      <c r="B48" s="12">
        <v>829531.54</v>
      </c>
      <c r="C48" s="12">
        <v>968200</v>
      </c>
      <c r="D48" s="12">
        <v>1193250</v>
      </c>
      <c r="E48" s="12">
        <v>1053126.2</v>
      </c>
      <c r="F48" s="158">
        <f t="shared" si="2"/>
        <v>126.95432894570831</v>
      </c>
      <c r="G48" s="159">
        <f t="shared" si="3"/>
        <v>88.256962078357432</v>
      </c>
    </row>
    <row r="49" spans="1:7" ht="28.9" customHeight="1" x14ac:dyDescent="0.25">
      <c r="A49" s="42" t="s">
        <v>102</v>
      </c>
      <c r="B49" s="12">
        <v>829531.54</v>
      </c>
      <c r="C49" s="43"/>
      <c r="D49" s="43"/>
      <c r="E49" s="12">
        <v>1053126.2</v>
      </c>
      <c r="F49" s="158">
        <f t="shared" si="2"/>
        <v>126.95432894570831</v>
      </c>
      <c r="G49" s="159">
        <v>0</v>
      </c>
    </row>
    <row r="50" spans="1:7" x14ac:dyDescent="0.25">
      <c r="A50" s="42" t="s">
        <v>103</v>
      </c>
      <c r="B50" s="12">
        <v>39552.82</v>
      </c>
      <c r="C50" s="12">
        <v>74600</v>
      </c>
      <c r="D50" s="12">
        <v>48300</v>
      </c>
      <c r="E50" s="12">
        <v>38908.559999999998</v>
      </c>
      <c r="F50" s="158">
        <f t="shared" si="2"/>
        <v>98.371140161434752</v>
      </c>
      <c r="G50" s="159">
        <f t="shared" si="3"/>
        <v>80.556024844720497</v>
      </c>
    </row>
    <row r="51" spans="1:7" x14ac:dyDescent="0.25">
      <c r="A51" s="42" t="s">
        <v>104</v>
      </c>
      <c r="B51" s="12">
        <v>39552.82</v>
      </c>
      <c r="C51" s="43"/>
      <c r="D51" s="43"/>
      <c r="E51" s="12">
        <v>38908.559999999998</v>
      </c>
      <c r="F51" s="158">
        <f t="shared" si="2"/>
        <v>98.371140161434752</v>
      </c>
      <c r="G51" s="159">
        <v>0</v>
      </c>
    </row>
    <row r="52" spans="1:7" x14ac:dyDescent="0.25">
      <c r="A52" s="42" t="s">
        <v>105</v>
      </c>
      <c r="B52" s="12">
        <v>133492.12</v>
      </c>
      <c r="C52" s="12">
        <v>185600</v>
      </c>
      <c r="D52" s="12">
        <v>203800</v>
      </c>
      <c r="E52" s="12">
        <v>173463.25</v>
      </c>
      <c r="F52" s="158">
        <f t="shared" si="2"/>
        <v>129.94268875196528</v>
      </c>
      <c r="G52" s="159">
        <f t="shared" si="3"/>
        <v>85.114450441609421</v>
      </c>
    </row>
    <row r="53" spans="1:7" x14ac:dyDescent="0.25">
      <c r="A53" s="42" t="s">
        <v>106</v>
      </c>
      <c r="B53" s="12">
        <v>133322.51</v>
      </c>
      <c r="C53" s="43"/>
      <c r="D53" s="43"/>
      <c r="E53" s="12">
        <v>173360.42</v>
      </c>
      <c r="F53" s="158">
        <f t="shared" si="2"/>
        <v>130.03087025589301</v>
      </c>
      <c r="G53" s="159">
        <v>0</v>
      </c>
    </row>
    <row r="54" spans="1:7" x14ac:dyDescent="0.25">
      <c r="A54" s="42" t="s">
        <v>134</v>
      </c>
      <c r="B54" s="94">
        <v>169.61</v>
      </c>
      <c r="C54" s="43"/>
      <c r="D54" s="43"/>
      <c r="E54" s="94">
        <v>102.83</v>
      </c>
      <c r="F54" s="158">
        <f t="shared" si="2"/>
        <v>60.627321502269908</v>
      </c>
      <c r="G54" s="159">
        <v>0</v>
      </c>
    </row>
    <row r="55" spans="1:7" x14ac:dyDescent="0.25">
      <c r="A55" s="42" t="s">
        <v>32</v>
      </c>
      <c r="B55" s="12">
        <v>317604.11</v>
      </c>
      <c r="C55" s="12">
        <v>371270</v>
      </c>
      <c r="D55" s="12">
        <v>647879.49</v>
      </c>
      <c r="E55" s="12">
        <v>453525.13</v>
      </c>
      <c r="F55" s="158">
        <f t="shared" si="2"/>
        <v>142.7957371206563</v>
      </c>
      <c r="G55" s="159">
        <f t="shared" si="3"/>
        <v>70.001464315531891</v>
      </c>
    </row>
    <row r="56" spans="1:7" x14ac:dyDescent="0.25">
      <c r="A56" s="42" t="s">
        <v>64</v>
      </c>
      <c r="B56" s="12">
        <v>91885.43</v>
      </c>
      <c r="C56" s="12">
        <v>95500</v>
      </c>
      <c r="D56" s="12">
        <v>139605.95000000001</v>
      </c>
      <c r="E56" s="12">
        <v>100203.07</v>
      </c>
      <c r="F56" s="158">
        <f t="shared" si="2"/>
        <v>109.05218596680672</v>
      </c>
      <c r="G56" s="159">
        <f t="shared" si="3"/>
        <v>71.775644232928471</v>
      </c>
    </row>
    <row r="57" spans="1:7" x14ac:dyDescent="0.25">
      <c r="A57" s="42" t="s">
        <v>65</v>
      </c>
      <c r="B57" s="12">
        <v>30516.59</v>
      </c>
      <c r="C57" s="43"/>
      <c r="D57" s="43"/>
      <c r="E57" s="12">
        <v>37940.99</v>
      </c>
      <c r="F57" s="158">
        <f t="shared" si="2"/>
        <v>124.32906166776824</v>
      </c>
      <c r="G57" s="159">
        <v>0</v>
      </c>
    </row>
    <row r="58" spans="1:7" x14ac:dyDescent="0.25">
      <c r="A58" s="42" t="s">
        <v>91</v>
      </c>
      <c r="B58" s="12">
        <v>28779.27</v>
      </c>
      <c r="C58" s="43"/>
      <c r="D58" s="43"/>
      <c r="E58" s="12">
        <v>30000</v>
      </c>
      <c r="F58" s="158">
        <f t="shared" si="2"/>
        <v>104.24169897290653</v>
      </c>
      <c r="G58" s="159">
        <v>0</v>
      </c>
    </row>
    <row r="59" spans="1:7" x14ac:dyDescent="0.25">
      <c r="A59" s="42" t="s">
        <v>66</v>
      </c>
      <c r="B59" s="12">
        <v>22521.94</v>
      </c>
      <c r="C59" s="43"/>
      <c r="D59" s="43"/>
      <c r="E59" s="12">
        <v>20687.97</v>
      </c>
      <c r="F59" s="158">
        <f t="shared" si="2"/>
        <v>91.8569625884804</v>
      </c>
      <c r="G59" s="159">
        <v>0</v>
      </c>
    </row>
    <row r="60" spans="1:7" x14ac:dyDescent="0.25">
      <c r="A60" s="42" t="s">
        <v>67</v>
      </c>
      <c r="B60" s="12">
        <v>10067.629999999999</v>
      </c>
      <c r="C60" s="43"/>
      <c r="D60" s="43"/>
      <c r="E60" s="12">
        <v>11574.11</v>
      </c>
      <c r="F60" s="158">
        <f t="shared" si="2"/>
        <v>114.96360116531896</v>
      </c>
      <c r="G60" s="159">
        <v>0</v>
      </c>
    </row>
    <row r="61" spans="1:7" x14ac:dyDescent="0.25">
      <c r="A61" s="42" t="s">
        <v>68</v>
      </c>
      <c r="B61" s="12">
        <v>120623.51</v>
      </c>
      <c r="C61" s="12">
        <v>129570</v>
      </c>
      <c r="D61" s="12">
        <v>306385.37</v>
      </c>
      <c r="E61" s="12">
        <v>230477.04</v>
      </c>
      <c r="F61" s="158">
        <f t="shared" si="2"/>
        <v>191.07140888206621</v>
      </c>
      <c r="G61" s="159">
        <f t="shared" si="3"/>
        <v>75.224557882773581</v>
      </c>
    </row>
    <row r="62" spans="1:7" x14ac:dyDescent="0.25">
      <c r="A62" s="42" t="s">
        <v>69</v>
      </c>
      <c r="B62" s="12">
        <v>13172.27</v>
      </c>
      <c r="C62" s="43"/>
      <c r="D62" s="43"/>
      <c r="E62" s="12">
        <v>13428.95</v>
      </c>
      <c r="F62" s="158">
        <f t="shared" si="2"/>
        <v>101.94863907284015</v>
      </c>
      <c r="G62" s="159">
        <v>0</v>
      </c>
    </row>
    <row r="63" spans="1:7" x14ac:dyDescent="0.25">
      <c r="A63" s="42" t="s">
        <v>92</v>
      </c>
      <c r="B63" s="12">
        <v>57672.21</v>
      </c>
      <c r="C63" s="43"/>
      <c r="D63" s="43"/>
      <c r="E63" s="12">
        <v>47801.17</v>
      </c>
      <c r="F63" s="158">
        <f t="shared" si="2"/>
        <v>82.884234885398016</v>
      </c>
      <c r="G63" s="159">
        <v>0</v>
      </c>
    </row>
    <row r="64" spans="1:7" x14ac:dyDescent="0.25">
      <c r="A64" s="42" t="s">
        <v>70</v>
      </c>
      <c r="B64" s="12">
        <v>47315.46</v>
      </c>
      <c r="C64" s="43"/>
      <c r="D64" s="43"/>
      <c r="E64" s="12">
        <v>32263.72</v>
      </c>
      <c r="F64" s="158">
        <f t="shared" si="2"/>
        <v>68.188537108167196</v>
      </c>
      <c r="G64" s="159">
        <v>0</v>
      </c>
    </row>
    <row r="65" spans="1:7" x14ac:dyDescent="0.25">
      <c r="A65" s="42" t="s">
        <v>71</v>
      </c>
      <c r="B65" s="94">
        <v>945.37</v>
      </c>
      <c r="C65" s="43"/>
      <c r="D65" s="43"/>
      <c r="E65" s="12">
        <v>1318.23</v>
      </c>
      <c r="F65" s="158">
        <f t="shared" si="2"/>
        <v>139.44064228820463</v>
      </c>
      <c r="G65" s="159">
        <v>0</v>
      </c>
    </row>
    <row r="66" spans="1:7" x14ac:dyDescent="0.25">
      <c r="A66" s="42" t="s">
        <v>72</v>
      </c>
      <c r="B66" s="94">
        <v>907.34</v>
      </c>
      <c r="C66" s="43"/>
      <c r="D66" s="43"/>
      <c r="E66" s="12">
        <v>133487.97</v>
      </c>
      <c r="F66" s="158">
        <f t="shared" si="2"/>
        <v>14712.012035179756</v>
      </c>
      <c r="G66" s="159">
        <v>0</v>
      </c>
    </row>
    <row r="67" spans="1:7" x14ac:dyDescent="0.25">
      <c r="A67" s="42" t="s">
        <v>93</v>
      </c>
      <c r="B67" s="94">
        <v>610.86</v>
      </c>
      <c r="C67" s="43"/>
      <c r="D67" s="43"/>
      <c r="E67" s="12">
        <v>2177</v>
      </c>
      <c r="F67" s="158">
        <f t="shared" si="2"/>
        <v>356.38280457060534</v>
      </c>
      <c r="G67" s="159">
        <v>0</v>
      </c>
    </row>
    <row r="68" spans="1:7" x14ac:dyDescent="0.25">
      <c r="A68" s="42" t="s">
        <v>73</v>
      </c>
      <c r="B68" s="12">
        <v>87401.69</v>
      </c>
      <c r="C68" s="12">
        <v>117200</v>
      </c>
      <c r="D68" s="12">
        <v>164675.92000000001</v>
      </c>
      <c r="E68" s="12">
        <v>100261.19</v>
      </c>
      <c r="F68" s="158">
        <f t="shared" si="2"/>
        <v>114.71310222948779</v>
      </c>
      <c r="G68" s="159">
        <f t="shared" si="3"/>
        <v>60.883941015784217</v>
      </c>
    </row>
    <row r="69" spans="1:7" x14ac:dyDescent="0.25">
      <c r="A69" s="42" t="s">
        <v>74</v>
      </c>
      <c r="B69" s="12">
        <v>1999.76</v>
      </c>
      <c r="C69" s="43"/>
      <c r="D69" s="43"/>
      <c r="E69" s="12">
        <v>1980.78</v>
      </c>
      <c r="F69" s="158">
        <f t="shared" si="2"/>
        <v>99.050886106332754</v>
      </c>
      <c r="G69" s="159">
        <v>0</v>
      </c>
    </row>
    <row r="70" spans="1:7" x14ac:dyDescent="0.25">
      <c r="A70" s="42" t="s">
        <v>75</v>
      </c>
      <c r="B70" s="12">
        <v>6560.97</v>
      </c>
      <c r="C70" s="43"/>
      <c r="D70" s="43"/>
      <c r="E70" s="12">
        <v>5559.98</v>
      </c>
      <c r="F70" s="158">
        <f t="shared" si="2"/>
        <v>84.74326204814227</v>
      </c>
      <c r="G70" s="159">
        <v>0</v>
      </c>
    </row>
    <row r="71" spans="1:7" x14ac:dyDescent="0.25">
      <c r="A71" s="42" t="s">
        <v>76</v>
      </c>
      <c r="B71" s="94">
        <v>611.73</v>
      </c>
      <c r="C71" s="43"/>
      <c r="D71" s="43"/>
      <c r="E71" s="12">
        <v>1439.19</v>
      </c>
      <c r="F71" s="158">
        <f t="shared" si="2"/>
        <v>235.26555833455936</v>
      </c>
      <c r="G71" s="159">
        <v>0</v>
      </c>
    </row>
    <row r="72" spans="1:7" x14ac:dyDescent="0.25">
      <c r="A72" s="42" t="s">
        <v>77</v>
      </c>
      <c r="B72" s="12">
        <v>8450.02</v>
      </c>
      <c r="C72" s="43"/>
      <c r="D72" s="43"/>
      <c r="E72" s="12">
        <v>7395.82</v>
      </c>
      <c r="F72" s="158">
        <f t="shared" si="2"/>
        <v>87.524289883337545</v>
      </c>
      <c r="G72" s="159">
        <v>0</v>
      </c>
    </row>
    <row r="73" spans="1:7" x14ac:dyDescent="0.25">
      <c r="A73" s="42" t="s">
        <v>94</v>
      </c>
      <c r="B73" s="12">
        <v>35281.93</v>
      </c>
      <c r="C73" s="43"/>
      <c r="D73" s="43"/>
      <c r="E73" s="12">
        <v>41006.92</v>
      </c>
      <c r="F73" s="158">
        <f t="shared" si="2"/>
        <v>116.22640824920857</v>
      </c>
      <c r="G73" s="159">
        <v>0</v>
      </c>
    </row>
    <row r="74" spans="1:7" x14ac:dyDescent="0.25">
      <c r="A74" s="42" t="s">
        <v>78</v>
      </c>
      <c r="B74" s="12">
        <v>4545.1000000000004</v>
      </c>
      <c r="C74" s="43"/>
      <c r="D74" s="43"/>
      <c r="E74" s="12">
        <v>4364.3100000000004</v>
      </c>
      <c r="F74" s="158">
        <f t="shared" si="2"/>
        <v>96.022309740159727</v>
      </c>
      <c r="G74" s="159">
        <v>0</v>
      </c>
    </row>
    <row r="75" spans="1:7" x14ac:dyDescent="0.25">
      <c r="A75" s="42" t="s">
        <v>79</v>
      </c>
      <c r="B75" s="12">
        <v>20926.09</v>
      </c>
      <c r="C75" s="43"/>
      <c r="D75" s="43"/>
      <c r="E75" s="12">
        <v>31512.75</v>
      </c>
      <c r="F75" s="158">
        <f t="shared" si="2"/>
        <v>150.59072191699451</v>
      </c>
      <c r="G75" s="159">
        <v>0</v>
      </c>
    </row>
    <row r="76" spans="1:7" x14ac:dyDescent="0.25">
      <c r="A76" s="42" t="s">
        <v>80</v>
      </c>
      <c r="B76" s="12">
        <v>2968.5</v>
      </c>
      <c r="C76" s="43"/>
      <c r="D76" s="43"/>
      <c r="E76" s="12">
        <v>2502.64</v>
      </c>
      <c r="F76" s="158">
        <f t="shared" si="2"/>
        <v>84.30655213070574</v>
      </c>
      <c r="G76" s="159">
        <v>0</v>
      </c>
    </row>
    <row r="77" spans="1:7" x14ac:dyDescent="0.25">
      <c r="A77" s="42" t="s">
        <v>81</v>
      </c>
      <c r="B77" s="12">
        <v>6057.59</v>
      </c>
      <c r="C77" s="43"/>
      <c r="D77" s="43"/>
      <c r="E77" s="12">
        <v>4498.8</v>
      </c>
      <c r="F77" s="158">
        <f t="shared" si="2"/>
        <v>74.26715905170208</v>
      </c>
      <c r="G77" s="159">
        <v>0</v>
      </c>
    </row>
    <row r="78" spans="1:7" x14ac:dyDescent="0.25">
      <c r="A78" s="42" t="s">
        <v>82</v>
      </c>
      <c r="B78" s="12">
        <v>17693.48</v>
      </c>
      <c r="C78" s="12">
        <v>29000</v>
      </c>
      <c r="D78" s="12">
        <v>37212.25</v>
      </c>
      <c r="E78" s="12">
        <v>22583.83</v>
      </c>
      <c r="F78" s="158">
        <f t="shared" si="2"/>
        <v>127.6392772931046</v>
      </c>
      <c r="G78" s="159">
        <f t="shared" si="3"/>
        <v>60.689235399633191</v>
      </c>
    </row>
    <row r="79" spans="1:7" ht="26.25" x14ac:dyDescent="0.25">
      <c r="A79" s="42" t="s">
        <v>107</v>
      </c>
      <c r="B79" s="12">
        <v>3875.51</v>
      </c>
      <c r="C79" s="43"/>
      <c r="D79" s="43"/>
      <c r="E79" s="12">
        <v>2195</v>
      </c>
      <c r="F79" s="158">
        <f t="shared" si="2"/>
        <v>56.637707037267347</v>
      </c>
      <c r="G79" s="159">
        <v>0</v>
      </c>
    </row>
    <row r="80" spans="1:7" x14ac:dyDescent="0.25">
      <c r="A80" s="42" t="s">
        <v>83</v>
      </c>
      <c r="B80" s="94">
        <v>707.95</v>
      </c>
      <c r="C80" s="43"/>
      <c r="D80" s="43"/>
      <c r="E80" s="12">
        <v>1115.5899999999999</v>
      </c>
      <c r="F80" s="158">
        <f t="shared" si="2"/>
        <v>157.58033759446286</v>
      </c>
      <c r="G80" s="159">
        <v>0</v>
      </c>
    </row>
    <row r="81" spans="1:7" ht="29.45" customHeight="1" x14ac:dyDescent="0.25">
      <c r="A81" s="42" t="s">
        <v>108</v>
      </c>
      <c r="B81" s="12">
        <v>3509.8</v>
      </c>
      <c r="C81" s="43"/>
      <c r="D81" s="43"/>
      <c r="E81" s="12">
        <v>5539.62</v>
      </c>
      <c r="F81" s="158">
        <f t="shared" si="2"/>
        <v>157.83292495298878</v>
      </c>
      <c r="G81" s="159">
        <v>0</v>
      </c>
    </row>
    <row r="82" spans="1:7" x14ac:dyDescent="0.25">
      <c r="A82" s="42" t="s">
        <v>84</v>
      </c>
      <c r="B82" s="94">
        <v>551.38</v>
      </c>
      <c r="C82" s="43"/>
      <c r="D82" s="43"/>
      <c r="E82" s="94">
        <v>500</v>
      </c>
      <c r="F82" s="158">
        <f t="shared" si="2"/>
        <v>90.681562624687146</v>
      </c>
      <c r="G82" s="159">
        <v>0</v>
      </c>
    </row>
    <row r="83" spans="1:7" x14ac:dyDescent="0.25">
      <c r="A83" s="42" t="s">
        <v>85</v>
      </c>
      <c r="B83" s="12">
        <v>5661.63</v>
      </c>
      <c r="C83" s="43"/>
      <c r="D83" s="43"/>
      <c r="E83" s="12">
        <v>8518.69</v>
      </c>
      <c r="F83" s="158">
        <f t="shared" si="2"/>
        <v>150.46355908104204</v>
      </c>
      <c r="G83" s="159">
        <v>0</v>
      </c>
    </row>
    <row r="84" spans="1:7" x14ac:dyDescent="0.25">
      <c r="A84" s="42" t="s">
        <v>135</v>
      </c>
      <c r="B84" s="12">
        <v>2672.36</v>
      </c>
      <c r="C84" s="43"/>
      <c r="D84" s="43"/>
      <c r="E84" s="43"/>
      <c r="F84" s="158">
        <f t="shared" si="2"/>
        <v>0</v>
      </c>
      <c r="G84" s="159">
        <v>0</v>
      </c>
    </row>
    <row r="85" spans="1:7" x14ac:dyDescent="0.25">
      <c r="A85" s="42" t="s">
        <v>86</v>
      </c>
      <c r="B85" s="94">
        <v>714.85</v>
      </c>
      <c r="C85" s="43"/>
      <c r="D85" s="43"/>
      <c r="E85" s="12">
        <v>4714.93</v>
      </c>
      <c r="F85" s="158">
        <f t="shared" si="2"/>
        <v>659.56914037910053</v>
      </c>
      <c r="G85" s="159">
        <v>0</v>
      </c>
    </row>
    <row r="86" spans="1:7" x14ac:dyDescent="0.25">
      <c r="A86" s="42" t="s">
        <v>33</v>
      </c>
      <c r="B86" s="12">
        <v>3848.68</v>
      </c>
      <c r="C86" s="12">
        <v>10400</v>
      </c>
      <c r="D86" s="12">
        <v>7354.08</v>
      </c>
      <c r="E86" s="12">
        <v>4827.33</v>
      </c>
      <c r="F86" s="158">
        <f t="shared" si="2"/>
        <v>125.42819875905506</v>
      </c>
      <c r="G86" s="159">
        <f t="shared" si="3"/>
        <v>65.641521441159185</v>
      </c>
    </row>
    <row r="87" spans="1:7" x14ac:dyDescent="0.25">
      <c r="A87" s="42" t="s">
        <v>87</v>
      </c>
      <c r="B87" s="12">
        <v>3848.68</v>
      </c>
      <c r="C87" s="12">
        <v>10400</v>
      </c>
      <c r="D87" s="12">
        <v>7354.08</v>
      </c>
      <c r="E87" s="12">
        <v>4827.33</v>
      </c>
      <c r="F87" s="158">
        <f t="shared" si="2"/>
        <v>125.42819875905506</v>
      </c>
      <c r="G87" s="159">
        <f t="shared" si="3"/>
        <v>65.641521441159185</v>
      </c>
    </row>
    <row r="88" spans="1:7" x14ac:dyDescent="0.25">
      <c r="A88" s="42" t="s">
        <v>88</v>
      </c>
      <c r="B88" s="12">
        <v>2093.25</v>
      </c>
      <c r="C88" s="43"/>
      <c r="D88" s="43"/>
      <c r="E88" s="12">
        <v>2159.23</v>
      </c>
      <c r="F88" s="158">
        <f t="shared" si="2"/>
        <v>103.15203630717784</v>
      </c>
      <c r="G88" s="159">
        <v>0</v>
      </c>
    </row>
    <row r="89" spans="1:7" x14ac:dyDescent="0.25">
      <c r="A89" s="42" t="s">
        <v>89</v>
      </c>
      <c r="B89" s="12">
        <v>1755.43</v>
      </c>
      <c r="C89" s="43"/>
      <c r="D89" s="43"/>
      <c r="E89" s="12">
        <v>2668.1</v>
      </c>
      <c r="F89" s="158">
        <f t="shared" si="2"/>
        <v>151.99125000712075</v>
      </c>
      <c r="G89" s="159">
        <v>0</v>
      </c>
    </row>
    <row r="90" spans="1:7" ht="26.25" x14ac:dyDescent="0.25">
      <c r="A90" s="42" t="s">
        <v>37</v>
      </c>
      <c r="B90" s="43"/>
      <c r="C90" s="12">
        <v>2600</v>
      </c>
      <c r="D90" s="12">
        <v>2000</v>
      </c>
      <c r="E90" s="94">
        <v>308.13</v>
      </c>
      <c r="F90" s="158">
        <v>0</v>
      </c>
      <c r="G90" s="159">
        <f t="shared" si="3"/>
        <v>15.406500000000001</v>
      </c>
    </row>
    <row r="91" spans="1:7" x14ac:dyDescent="0.25">
      <c r="A91" s="42" t="s">
        <v>136</v>
      </c>
      <c r="B91" s="43"/>
      <c r="C91" s="12">
        <v>2600</v>
      </c>
      <c r="D91" s="12">
        <v>2000</v>
      </c>
      <c r="E91" s="94">
        <v>308.13</v>
      </c>
      <c r="F91" s="158">
        <v>0</v>
      </c>
      <c r="G91" s="159">
        <f t="shared" si="3"/>
        <v>15.406500000000001</v>
      </c>
    </row>
    <row r="92" spans="1:7" x14ac:dyDescent="0.25">
      <c r="A92" s="42" t="s">
        <v>173</v>
      </c>
      <c r="B92" s="43"/>
      <c r="C92" s="43"/>
      <c r="D92" s="43"/>
      <c r="E92" s="94">
        <v>308.13</v>
      </c>
      <c r="F92" s="158">
        <v>0</v>
      </c>
      <c r="G92" s="159">
        <v>0</v>
      </c>
    </row>
    <row r="93" spans="1:7" x14ac:dyDescent="0.25">
      <c r="A93" s="42" t="s">
        <v>38</v>
      </c>
      <c r="B93" s="43"/>
      <c r="C93" s="43"/>
      <c r="D93" s="94">
        <v>945.52</v>
      </c>
      <c r="E93" s="94">
        <v>945.52</v>
      </c>
      <c r="F93" s="158">
        <v>0</v>
      </c>
      <c r="G93" s="159">
        <f t="shared" si="3"/>
        <v>100</v>
      </c>
    </row>
    <row r="94" spans="1:7" x14ac:dyDescent="0.25">
      <c r="A94" s="42" t="s">
        <v>122</v>
      </c>
      <c r="B94" s="43"/>
      <c r="C94" s="43"/>
      <c r="D94" s="94">
        <v>945.52</v>
      </c>
      <c r="E94" s="94">
        <v>945.52</v>
      </c>
      <c r="F94" s="158">
        <v>0</v>
      </c>
      <c r="G94" s="159">
        <f t="shared" si="3"/>
        <v>100</v>
      </c>
    </row>
    <row r="95" spans="1:7" x14ac:dyDescent="0.25">
      <c r="A95" s="42" t="s">
        <v>123</v>
      </c>
      <c r="B95" s="43"/>
      <c r="C95" s="43"/>
      <c r="D95" s="43"/>
      <c r="E95" s="94">
        <v>945.52</v>
      </c>
      <c r="F95" s="158">
        <v>0</v>
      </c>
      <c r="G95" s="159">
        <v>0</v>
      </c>
    </row>
    <row r="96" spans="1:7" x14ac:dyDescent="0.25">
      <c r="A96" s="42" t="s">
        <v>3</v>
      </c>
      <c r="B96" s="12">
        <v>244176.71</v>
      </c>
      <c r="C96" s="12">
        <v>2761200</v>
      </c>
      <c r="D96" s="12">
        <v>2828030.09</v>
      </c>
      <c r="E96" s="12">
        <v>1548322.35</v>
      </c>
      <c r="F96" s="158">
        <f t="shared" si="2"/>
        <v>634.09911207338337</v>
      </c>
      <c r="G96" s="159">
        <f t="shared" si="3"/>
        <v>54.749146958333817</v>
      </c>
    </row>
    <row r="97" spans="1:7" x14ac:dyDescent="0.25">
      <c r="A97" s="42" t="s">
        <v>174</v>
      </c>
      <c r="B97" s="94">
        <v>300.12</v>
      </c>
      <c r="C97" s="43"/>
      <c r="D97" s="94">
        <v>250</v>
      </c>
      <c r="E97" s="94">
        <v>250</v>
      </c>
      <c r="F97" s="158">
        <f t="shared" si="2"/>
        <v>83.300013328002137</v>
      </c>
      <c r="G97" s="159">
        <f t="shared" si="3"/>
        <v>100</v>
      </c>
    </row>
    <row r="98" spans="1:7" x14ac:dyDescent="0.25">
      <c r="A98" s="42" t="s">
        <v>175</v>
      </c>
      <c r="B98" s="94">
        <v>300.12</v>
      </c>
      <c r="C98" s="43"/>
      <c r="D98" s="94">
        <v>250</v>
      </c>
      <c r="E98" s="94">
        <v>250</v>
      </c>
      <c r="F98" s="158">
        <f t="shared" si="2"/>
        <v>83.300013328002137</v>
      </c>
      <c r="G98" s="159">
        <f t="shared" si="3"/>
        <v>100</v>
      </c>
    </row>
    <row r="99" spans="1:7" x14ac:dyDescent="0.25">
      <c r="A99" s="42" t="s">
        <v>176</v>
      </c>
      <c r="B99" s="94">
        <v>300.12</v>
      </c>
      <c r="C99" s="43"/>
      <c r="D99" s="43"/>
      <c r="E99" s="94">
        <v>250</v>
      </c>
      <c r="F99" s="158">
        <f t="shared" si="2"/>
        <v>83.300013328002137</v>
      </c>
      <c r="G99" s="159">
        <v>0</v>
      </c>
    </row>
    <row r="100" spans="1:7" x14ac:dyDescent="0.25">
      <c r="A100" s="42" t="s">
        <v>39</v>
      </c>
      <c r="B100" s="12">
        <v>15648.34</v>
      </c>
      <c r="C100" s="12">
        <v>1137200</v>
      </c>
      <c r="D100" s="12">
        <v>1695780.09</v>
      </c>
      <c r="E100" s="12">
        <v>873096.36</v>
      </c>
      <c r="F100" s="158">
        <f t="shared" si="2"/>
        <v>5579.4822965247431</v>
      </c>
      <c r="G100" s="159">
        <f t="shared" si="3"/>
        <v>51.486414137578421</v>
      </c>
    </row>
    <row r="101" spans="1:7" x14ac:dyDescent="0.25">
      <c r="A101" s="42" t="s">
        <v>109</v>
      </c>
      <c r="B101" s="43"/>
      <c r="C101" s="43"/>
      <c r="D101" s="94">
        <v>729.31</v>
      </c>
      <c r="E101" s="94">
        <v>729.31</v>
      </c>
      <c r="F101" s="158">
        <v>0</v>
      </c>
      <c r="G101" s="159">
        <f t="shared" si="3"/>
        <v>100</v>
      </c>
    </row>
    <row r="102" spans="1:7" ht="22.15" customHeight="1" x14ac:dyDescent="0.25">
      <c r="A102" s="42" t="s">
        <v>110</v>
      </c>
      <c r="B102" s="43"/>
      <c r="C102" s="43"/>
      <c r="D102" s="43"/>
      <c r="E102" s="94">
        <v>729.31</v>
      </c>
      <c r="F102" s="158">
        <v>0</v>
      </c>
      <c r="G102" s="159">
        <v>0</v>
      </c>
    </row>
    <row r="103" spans="1:7" x14ac:dyDescent="0.25">
      <c r="A103" s="42" t="s">
        <v>111</v>
      </c>
      <c r="B103" s="12">
        <v>15064.62</v>
      </c>
      <c r="C103" s="12">
        <v>1134000</v>
      </c>
      <c r="D103" s="12">
        <v>1693996.3</v>
      </c>
      <c r="E103" s="12">
        <v>871778.98</v>
      </c>
      <c r="F103" s="158">
        <f t="shared" si="2"/>
        <v>5786.9297732037048</v>
      </c>
      <c r="G103" s="159">
        <f t="shared" si="3"/>
        <v>51.462862108966824</v>
      </c>
    </row>
    <row r="104" spans="1:7" x14ac:dyDescent="0.25">
      <c r="A104" s="42" t="s">
        <v>112</v>
      </c>
      <c r="B104" s="12">
        <v>14690.34</v>
      </c>
      <c r="C104" s="43"/>
      <c r="D104" s="43"/>
      <c r="E104" s="12">
        <v>86247.99</v>
      </c>
      <c r="F104" s="158">
        <f t="shared" si="2"/>
        <v>587.10683347015799</v>
      </c>
      <c r="G104" s="159">
        <v>0</v>
      </c>
    </row>
    <row r="105" spans="1:7" x14ac:dyDescent="0.25">
      <c r="A105" s="42" t="s">
        <v>177</v>
      </c>
      <c r="B105" s="94">
        <v>374.28</v>
      </c>
      <c r="C105" s="43"/>
      <c r="D105" s="43"/>
      <c r="E105" s="43"/>
      <c r="F105" s="158">
        <f t="shared" si="2"/>
        <v>0</v>
      </c>
      <c r="G105" s="159">
        <v>0</v>
      </c>
    </row>
    <row r="106" spans="1:7" x14ac:dyDescent="0.25">
      <c r="A106" s="42" t="s">
        <v>113</v>
      </c>
      <c r="B106" s="43"/>
      <c r="C106" s="43"/>
      <c r="D106" s="43"/>
      <c r="E106" s="12">
        <v>1758.58</v>
      </c>
      <c r="F106" s="158">
        <v>0</v>
      </c>
      <c r="G106" s="159">
        <v>0</v>
      </c>
    </row>
    <row r="107" spans="1:7" x14ac:dyDescent="0.25">
      <c r="A107" s="42" t="s">
        <v>178</v>
      </c>
      <c r="B107" s="43"/>
      <c r="C107" s="43"/>
      <c r="D107" s="43"/>
      <c r="E107" s="12">
        <v>783772.41</v>
      </c>
      <c r="F107" s="158">
        <v>0</v>
      </c>
      <c r="G107" s="159">
        <v>0</v>
      </c>
    </row>
    <row r="108" spans="1:7" x14ac:dyDescent="0.25">
      <c r="A108" s="42" t="s">
        <v>114</v>
      </c>
      <c r="B108" s="94">
        <v>583.72</v>
      </c>
      <c r="C108" s="12">
        <v>3200</v>
      </c>
      <c r="D108" s="12">
        <v>1054.48</v>
      </c>
      <c r="E108" s="94">
        <v>588.07000000000005</v>
      </c>
      <c r="F108" s="158">
        <f t="shared" si="2"/>
        <v>100.74522031110806</v>
      </c>
      <c r="G108" s="159">
        <f t="shared" si="3"/>
        <v>55.768720127456191</v>
      </c>
    </row>
    <row r="109" spans="1:7" x14ac:dyDescent="0.25">
      <c r="A109" s="42" t="s">
        <v>115</v>
      </c>
      <c r="B109" s="94">
        <v>583.72</v>
      </c>
      <c r="C109" s="43"/>
      <c r="D109" s="43"/>
      <c r="E109" s="94">
        <v>588.07000000000005</v>
      </c>
      <c r="F109" s="158">
        <f t="shared" si="2"/>
        <v>100.74522031110806</v>
      </c>
      <c r="G109" s="159">
        <v>0</v>
      </c>
    </row>
    <row r="110" spans="1:7" x14ac:dyDescent="0.25">
      <c r="A110" s="42" t="s">
        <v>34</v>
      </c>
      <c r="B110" s="12">
        <v>228228.25</v>
      </c>
      <c r="C110" s="12">
        <v>1624000</v>
      </c>
      <c r="D110" s="12">
        <v>1132000</v>
      </c>
      <c r="E110" s="12">
        <v>674975.99</v>
      </c>
      <c r="F110" s="158">
        <f t="shared" ref="F110:F113" si="4">E110/B110*100</f>
        <v>295.74603056370103</v>
      </c>
      <c r="G110" s="159">
        <f t="shared" ref="G110:G113" si="5">E110/D110*100</f>
        <v>59.62685424028269</v>
      </c>
    </row>
    <row r="111" spans="1:7" x14ac:dyDescent="0.25">
      <c r="A111" s="42" t="s">
        <v>97</v>
      </c>
      <c r="B111" s="12">
        <v>228228.25</v>
      </c>
      <c r="C111" s="12">
        <v>1624000</v>
      </c>
      <c r="D111" s="12">
        <v>1132000</v>
      </c>
      <c r="E111" s="12">
        <v>674975.99</v>
      </c>
      <c r="F111" s="158">
        <f t="shared" si="4"/>
        <v>295.74603056370103</v>
      </c>
      <c r="G111" s="159">
        <f t="shared" si="5"/>
        <v>59.62685424028269</v>
      </c>
    </row>
    <row r="112" spans="1:7" ht="15.75" thickBot="1" x14ac:dyDescent="0.3">
      <c r="A112" s="138" t="s">
        <v>98</v>
      </c>
      <c r="B112" s="144">
        <v>228228.25</v>
      </c>
      <c r="C112" s="140"/>
      <c r="D112" s="140"/>
      <c r="E112" s="144">
        <v>674975.99</v>
      </c>
      <c r="F112" s="160">
        <f t="shared" si="4"/>
        <v>295.74603056370103</v>
      </c>
      <c r="G112" s="161">
        <v>0</v>
      </c>
    </row>
    <row r="113" spans="1:7" ht="15.75" thickBot="1" x14ac:dyDescent="0.3">
      <c r="A113" s="162" t="s">
        <v>192</v>
      </c>
      <c r="B113" s="163">
        <v>1568205.98</v>
      </c>
      <c r="C113" s="163">
        <v>4373870</v>
      </c>
      <c r="D113" s="163">
        <v>4931559.18</v>
      </c>
      <c r="E113" s="163">
        <v>3273426.47</v>
      </c>
      <c r="F113" s="164">
        <f t="shared" si="4"/>
        <v>208.73702254342891</v>
      </c>
      <c r="G113" s="165">
        <f t="shared" si="5"/>
        <v>66.377110169850994</v>
      </c>
    </row>
    <row r="114" spans="1:7" x14ac:dyDescent="0.25">
      <c r="A114" s="268"/>
      <c r="B114" s="269"/>
      <c r="C114" s="269"/>
      <c r="D114" s="269"/>
      <c r="E114" s="269"/>
      <c r="F114" s="270"/>
      <c r="G114" s="271"/>
    </row>
    <row r="115" spans="1:7" ht="21" customHeight="1" x14ac:dyDescent="0.25">
      <c r="A115" s="272"/>
      <c r="B115" s="269"/>
      <c r="C115" s="269"/>
      <c r="D115" s="269"/>
      <c r="E115" s="269"/>
      <c r="F115" s="270"/>
      <c r="G115" s="271"/>
    </row>
    <row r="116" spans="1:7" x14ac:dyDescent="0.25">
      <c r="A116" s="272"/>
      <c r="B116" s="269"/>
      <c r="C116" s="269"/>
      <c r="D116" s="269"/>
      <c r="E116" s="269"/>
      <c r="F116" s="270"/>
      <c r="G116" s="271"/>
    </row>
    <row r="117" spans="1:7" x14ac:dyDescent="0.25">
      <c r="A117" s="273"/>
      <c r="B117" s="274"/>
      <c r="C117" s="274"/>
      <c r="D117" s="274"/>
      <c r="E117" s="275"/>
      <c r="F117" s="276"/>
      <c r="G117" s="277"/>
    </row>
    <row r="118" spans="1:7" x14ac:dyDescent="0.25">
      <c r="A118" s="278"/>
      <c r="B118" s="279"/>
      <c r="C118" s="279"/>
      <c r="D118" s="279"/>
      <c r="E118" s="279"/>
      <c r="F118" s="280"/>
      <c r="G118" s="271"/>
    </row>
    <row r="119" spans="1:7" x14ac:dyDescent="0.25">
      <c r="A119" s="278"/>
      <c r="B119" s="279"/>
      <c r="C119" s="278"/>
      <c r="D119" s="278"/>
      <c r="E119" s="279"/>
      <c r="F119" s="280"/>
      <c r="G119" s="271"/>
    </row>
    <row r="120" spans="1:7" x14ac:dyDescent="0.25">
      <c r="A120" s="281"/>
      <c r="B120" s="269"/>
      <c r="C120" s="281"/>
      <c r="D120" s="281"/>
      <c r="E120" s="269"/>
      <c r="F120" s="270"/>
      <c r="G120" s="271"/>
    </row>
    <row r="121" spans="1:7" x14ac:dyDescent="0.25">
      <c r="A121" s="278"/>
      <c r="B121" s="279"/>
      <c r="C121" s="278"/>
      <c r="D121" s="278"/>
      <c r="E121" s="280"/>
      <c r="F121" s="280"/>
      <c r="G121" s="271"/>
    </row>
    <row r="122" spans="1:7" x14ac:dyDescent="0.25">
      <c r="A122" s="281"/>
      <c r="B122" s="269"/>
      <c r="C122" s="281"/>
      <c r="D122" s="281"/>
      <c r="E122" s="270"/>
      <c r="F122" s="270"/>
      <c r="G122" s="271"/>
    </row>
    <row r="123" spans="1:7" x14ac:dyDescent="0.25">
      <c r="A123" s="278"/>
      <c r="B123" s="280"/>
      <c r="C123" s="278"/>
      <c r="D123" s="278"/>
      <c r="E123" s="279"/>
      <c r="F123" s="280"/>
      <c r="G123" s="271"/>
    </row>
    <row r="124" spans="1:7" x14ac:dyDescent="0.25">
      <c r="A124" s="281"/>
      <c r="B124" s="270"/>
      <c r="C124" s="281"/>
      <c r="D124" s="281"/>
      <c r="E124" s="269"/>
      <c r="F124" s="270"/>
      <c r="G124" s="271"/>
    </row>
    <row r="125" spans="1:7" x14ac:dyDescent="0.25">
      <c r="A125" s="278"/>
      <c r="B125" s="279"/>
      <c r="C125" s="279"/>
      <c r="D125" s="279"/>
      <c r="E125" s="279"/>
      <c r="F125" s="280"/>
      <c r="G125" s="271"/>
    </row>
    <row r="126" spans="1:7" x14ac:dyDescent="0.25">
      <c r="A126" s="278"/>
      <c r="B126" s="279"/>
      <c r="C126" s="278"/>
      <c r="D126" s="278"/>
      <c r="E126" s="279"/>
      <c r="F126" s="280"/>
      <c r="G126" s="271"/>
    </row>
    <row r="127" spans="1:7" x14ac:dyDescent="0.25">
      <c r="A127" s="281"/>
      <c r="B127" s="270"/>
      <c r="C127" s="281"/>
      <c r="D127" s="281"/>
      <c r="E127" s="269"/>
      <c r="F127" s="270"/>
      <c r="G127" s="271"/>
    </row>
    <row r="128" spans="1:7" x14ac:dyDescent="0.25">
      <c r="A128" s="281"/>
      <c r="B128" s="270"/>
      <c r="C128" s="281"/>
      <c r="D128" s="281"/>
      <c r="E128" s="270"/>
      <c r="F128" s="270"/>
      <c r="G128" s="271"/>
    </row>
    <row r="129" spans="1:7" x14ac:dyDescent="0.25">
      <c r="A129" s="281"/>
      <c r="B129" s="270"/>
      <c r="C129" s="281"/>
      <c r="D129" s="281"/>
      <c r="E129" s="269"/>
      <c r="F129" s="269"/>
      <c r="G129" s="271"/>
    </row>
    <row r="130" spans="1:7" x14ac:dyDescent="0.25">
      <c r="A130" s="278"/>
      <c r="B130" s="279"/>
      <c r="C130" s="278"/>
      <c r="D130" s="278"/>
      <c r="E130" s="279"/>
      <c r="F130" s="280"/>
      <c r="G130" s="271"/>
    </row>
    <row r="131" spans="1:7" x14ac:dyDescent="0.25">
      <c r="A131" s="281"/>
      <c r="B131" s="270"/>
      <c r="C131" s="281"/>
      <c r="D131" s="281"/>
      <c r="E131" s="270"/>
      <c r="F131" s="270"/>
      <c r="G131" s="271"/>
    </row>
    <row r="132" spans="1:7" x14ac:dyDescent="0.25">
      <c r="A132" s="281"/>
      <c r="B132" s="269"/>
      <c r="C132" s="281"/>
      <c r="D132" s="281"/>
      <c r="E132" s="269"/>
      <c r="F132" s="270"/>
      <c r="G132" s="271"/>
    </row>
    <row r="133" spans="1:7" x14ac:dyDescent="0.25">
      <c r="A133" s="281"/>
      <c r="B133" s="270"/>
      <c r="C133" s="281"/>
      <c r="D133" s="281"/>
      <c r="E133" s="270"/>
      <c r="F133" s="270"/>
      <c r="G133" s="271"/>
    </row>
    <row r="134" spans="1:7" x14ac:dyDescent="0.25">
      <c r="A134" s="281"/>
      <c r="B134" s="281"/>
      <c r="C134" s="281"/>
      <c r="D134" s="281"/>
      <c r="E134" s="270"/>
      <c r="F134" s="281"/>
      <c r="G134" s="271"/>
    </row>
    <row r="135" spans="1:7" x14ac:dyDescent="0.25">
      <c r="A135" s="281"/>
      <c r="B135" s="270"/>
      <c r="C135" s="281"/>
      <c r="D135" s="281"/>
      <c r="E135" s="270"/>
      <c r="F135" s="270"/>
      <c r="G135" s="271"/>
    </row>
    <row r="136" spans="1:7" x14ac:dyDescent="0.25">
      <c r="A136" s="278"/>
      <c r="B136" s="279"/>
      <c r="C136" s="278"/>
      <c r="D136" s="278"/>
      <c r="E136" s="279"/>
      <c r="F136" s="280"/>
      <c r="G136" s="271"/>
    </row>
    <row r="137" spans="1:7" x14ac:dyDescent="0.25">
      <c r="A137" s="281"/>
      <c r="B137" s="270"/>
      <c r="C137" s="281"/>
      <c r="D137" s="281"/>
      <c r="E137" s="269"/>
      <c r="F137" s="270"/>
      <c r="G137" s="271"/>
    </row>
    <row r="138" spans="1:7" x14ac:dyDescent="0.25">
      <c r="A138" s="281"/>
      <c r="B138" s="270"/>
      <c r="C138" s="281"/>
      <c r="D138" s="281"/>
      <c r="E138" s="270"/>
      <c r="F138" s="270"/>
      <c r="G138" s="271"/>
    </row>
    <row r="139" spans="1:7" x14ac:dyDescent="0.25">
      <c r="A139" s="281"/>
      <c r="B139" s="270"/>
      <c r="C139" s="281"/>
      <c r="D139" s="281"/>
      <c r="E139" s="270"/>
      <c r="F139" s="270"/>
      <c r="G139" s="271"/>
    </row>
    <row r="140" spans="1:7" x14ac:dyDescent="0.25">
      <c r="A140" s="281"/>
      <c r="B140" s="270"/>
      <c r="C140" s="281"/>
      <c r="D140" s="281"/>
      <c r="E140" s="281"/>
      <c r="F140" s="281"/>
      <c r="G140" s="271"/>
    </row>
    <row r="141" spans="1:7" x14ac:dyDescent="0.25">
      <c r="A141" s="281"/>
      <c r="B141" s="281"/>
      <c r="C141" s="281"/>
      <c r="D141" s="281"/>
      <c r="E141" s="269"/>
      <c r="F141" s="281"/>
      <c r="G141" s="271"/>
    </row>
    <row r="142" spans="1:7" x14ac:dyDescent="0.25">
      <c r="A142" s="281"/>
      <c r="B142" s="270"/>
      <c r="C142" s="281"/>
      <c r="D142" s="281"/>
      <c r="E142" s="270"/>
      <c r="F142" s="270"/>
      <c r="G142" s="271"/>
    </row>
    <row r="143" spans="1:7" x14ac:dyDescent="0.25">
      <c r="A143" s="281"/>
      <c r="B143" s="270"/>
      <c r="C143" s="281"/>
      <c r="D143" s="281"/>
      <c r="E143" s="269"/>
      <c r="F143" s="270"/>
      <c r="G143" s="271"/>
    </row>
    <row r="144" spans="1:7" x14ac:dyDescent="0.25">
      <c r="A144" s="278"/>
      <c r="B144" s="279"/>
      <c r="C144" s="278"/>
      <c r="D144" s="278"/>
      <c r="E144" s="279"/>
      <c r="F144" s="280"/>
      <c r="G144" s="271"/>
    </row>
    <row r="145" spans="1:7" x14ac:dyDescent="0.25">
      <c r="A145" s="281"/>
      <c r="B145" s="269"/>
      <c r="C145" s="281"/>
      <c r="D145" s="281"/>
      <c r="E145" s="281"/>
      <c r="F145" s="281"/>
      <c r="G145" s="271"/>
    </row>
    <row r="146" spans="1:7" x14ac:dyDescent="0.25">
      <c r="A146" s="281"/>
      <c r="B146" s="281"/>
      <c r="C146" s="281"/>
      <c r="D146" s="281"/>
      <c r="E146" s="270"/>
      <c r="F146" s="281"/>
      <c r="G146" s="271"/>
    </row>
    <row r="147" spans="1:7" x14ac:dyDescent="0.25">
      <c r="A147" s="281"/>
      <c r="B147" s="270"/>
      <c r="C147" s="281"/>
      <c r="D147" s="281"/>
      <c r="E147" s="269"/>
      <c r="F147" s="270"/>
      <c r="G147" s="271"/>
    </row>
    <row r="148" spans="1:7" x14ac:dyDescent="0.25">
      <c r="A148" s="281"/>
      <c r="B148" s="270"/>
      <c r="C148" s="281"/>
      <c r="D148" s="281"/>
      <c r="E148" s="270"/>
      <c r="F148" s="270"/>
      <c r="G148" s="271"/>
    </row>
    <row r="149" spans="1:7" x14ac:dyDescent="0.25">
      <c r="A149" s="281"/>
      <c r="B149" s="270"/>
      <c r="C149" s="281"/>
      <c r="D149" s="281"/>
      <c r="E149" s="281"/>
      <c r="F149" s="281"/>
      <c r="G149" s="271"/>
    </row>
    <row r="150" spans="1:7" x14ac:dyDescent="0.25">
      <c r="A150" s="281"/>
      <c r="B150" s="281"/>
      <c r="C150" s="281"/>
      <c r="D150" s="281"/>
      <c r="E150" s="270"/>
      <c r="F150" s="281"/>
      <c r="G150" s="271"/>
    </row>
    <row r="151" spans="1:7" x14ac:dyDescent="0.25">
      <c r="A151" s="278"/>
      <c r="B151" s="280"/>
      <c r="C151" s="279"/>
      <c r="D151" s="279"/>
      <c r="E151" s="280"/>
      <c r="F151" s="280"/>
      <c r="G151" s="271"/>
    </row>
    <row r="152" spans="1:7" x14ac:dyDescent="0.25">
      <c r="A152" s="278"/>
      <c r="B152" s="280"/>
      <c r="C152" s="278"/>
      <c r="D152" s="278"/>
      <c r="E152" s="280"/>
      <c r="F152" s="280"/>
      <c r="G152" s="271"/>
    </row>
    <row r="153" spans="1:7" x14ac:dyDescent="0.25">
      <c r="A153" s="281"/>
      <c r="B153" s="270"/>
      <c r="C153" s="281"/>
      <c r="D153" s="281"/>
      <c r="E153" s="270"/>
      <c r="F153" s="270"/>
      <c r="G153" s="271"/>
    </row>
    <row r="154" spans="1:7" x14ac:dyDescent="0.25">
      <c r="A154" s="278"/>
      <c r="B154" s="280"/>
      <c r="C154" s="279"/>
      <c r="D154" s="279"/>
      <c r="E154" s="279"/>
      <c r="F154" s="280"/>
      <c r="G154" s="271"/>
    </row>
    <row r="155" spans="1:7" x14ac:dyDescent="0.25">
      <c r="A155" s="278"/>
      <c r="B155" s="278"/>
      <c r="C155" s="278"/>
      <c r="D155" s="278"/>
      <c r="E155" s="280"/>
      <c r="F155" s="278"/>
      <c r="G155" s="271"/>
    </row>
    <row r="156" spans="1:7" x14ac:dyDescent="0.25">
      <c r="A156" s="281"/>
      <c r="B156" s="281"/>
      <c r="C156" s="281"/>
      <c r="D156" s="281"/>
      <c r="E156" s="270"/>
      <c r="F156" s="281"/>
      <c r="G156" s="271"/>
    </row>
    <row r="157" spans="1:7" x14ac:dyDescent="0.25">
      <c r="A157" s="278"/>
      <c r="B157" s="280"/>
      <c r="C157" s="278"/>
      <c r="D157" s="278"/>
      <c r="E157" s="279"/>
      <c r="F157" s="280"/>
      <c r="G157" s="271"/>
    </row>
    <row r="158" spans="1:7" x14ac:dyDescent="0.25">
      <c r="A158" s="281"/>
      <c r="B158" s="270"/>
      <c r="C158" s="281"/>
      <c r="D158" s="281"/>
      <c r="E158" s="269"/>
      <c r="F158" s="270"/>
      <c r="G158" s="271"/>
    </row>
    <row r="159" spans="1:7" x14ac:dyDescent="0.25">
      <c r="A159" s="281"/>
      <c r="B159" s="281"/>
      <c r="C159" s="281"/>
      <c r="D159" s="281"/>
      <c r="E159" s="269"/>
      <c r="F159" s="281"/>
      <c r="G159" s="271"/>
    </row>
    <row r="160" spans="1:7" x14ac:dyDescent="0.25">
      <c r="A160" s="278"/>
      <c r="B160" s="280"/>
      <c r="C160" s="278"/>
      <c r="D160" s="278"/>
      <c r="E160" s="278"/>
      <c r="F160" s="278"/>
      <c r="G160" s="271"/>
    </row>
    <row r="161" spans="1:7" x14ac:dyDescent="0.25">
      <c r="A161" s="281"/>
      <c r="B161" s="270"/>
      <c r="C161" s="281"/>
      <c r="D161" s="281"/>
      <c r="E161" s="281"/>
      <c r="F161" s="281"/>
      <c r="G161" s="271"/>
    </row>
    <row r="162" spans="1:7" ht="27" customHeight="1" x14ac:dyDescent="0.25">
      <c r="A162" s="281"/>
      <c r="B162" s="269"/>
      <c r="C162" s="269"/>
      <c r="D162" s="269"/>
      <c r="E162" s="269"/>
      <c r="F162" s="270"/>
      <c r="G162" s="271"/>
    </row>
    <row r="163" spans="1:7" ht="21.6" customHeight="1" x14ac:dyDescent="0.25">
      <c r="A163" s="281"/>
      <c r="B163" s="269"/>
      <c r="C163" s="269"/>
      <c r="D163" s="269"/>
      <c r="E163" s="270"/>
      <c r="F163" s="270"/>
      <c r="G163" s="271"/>
    </row>
    <row r="164" spans="1:7" x14ac:dyDescent="0.25">
      <c r="A164" s="281"/>
      <c r="B164" s="269"/>
      <c r="C164" s="269"/>
      <c r="D164" s="269"/>
      <c r="E164" s="270"/>
      <c r="F164" s="270"/>
      <c r="G164" s="271"/>
    </row>
    <row r="165" spans="1:7" x14ac:dyDescent="0.25">
      <c r="A165" s="282"/>
      <c r="B165" s="274"/>
      <c r="C165" s="274"/>
      <c r="D165" s="274"/>
      <c r="E165" s="276"/>
      <c r="F165" s="276"/>
      <c r="G165" s="277"/>
    </row>
    <row r="166" spans="1:7" x14ac:dyDescent="0.25">
      <c r="A166" s="278"/>
      <c r="B166" s="279"/>
      <c r="C166" s="279"/>
      <c r="D166" s="279"/>
      <c r="E166" s="280"/>
      <c r="F166" s="280"/>
      <c r="G166" s="271"/>
    </row>
    <row r="167" spans="1:7" x14ac:dyDescent="0.25">
      <c r="A167" s="278"/>
      <c r="B167" s="279"/>
      <c r="C167" s="278"/>
      <c r="D167" s="278"/>
      <c r="E167" s="280"/>
      <c r="F167" s="280"/>
      <c r="G167" s="271"/>
    </row>
    <row r="168" spans="1:7" x14ac:dyDescent="0.25">
      <c r="A168" s="281"/>
      <c r="B168" s="270"/>
      <c r="C168" s="281"/>
      <c r="D168" s="281"/>
      <c r="E168" s="270"/>
      <c r="F168" s="270"/>
      <c r="G168" s="271"/>
    </row>
    <row r="169" spans="1:7" x14ac:dyDescent="0.25">
      <c r="A169" s="281"/>
      <c r="B169" s="269"/>
      <c r="C169" s="281"/>
      <c r="D169" s="281"/>
      <c r="E169" s="270"/>
      <c r="F169" s="270"/>
      <c r="G169" s="271"/>
    </row>
    <row r="170" spans="1:7" x14ac:dyDescent="0.25">
      <c r="A170" s="278"/>
      <c r="B170" s="280"/>
      <c r="C170" s="278"/>
      <c r="D170" s="278"/>
      <c r="E170" s="280"/>
      <c r="F170" s="280"/>
      <c r="G170" s="271"/>
    </row>
    <row r="171" spans="1:7" x14ac:dyDescent="0.25">
      <c r="A171" s="281"/>
      <c r="B171" s="281"/>
      <c r="C171" s="281"/>
      <c r="D171" s="281"/>
      <c r="E171" s="270"/>
      <c r="F171" s="281"/>
      <c r="G171" s="271"/>
    </row>
    <row r="172" spans="1:7" x14ac:dyDescent="0.25">
      <c r="A172" s="281"/>
      <c r="B172" s="270"/>
      <c r="C172" s="281"/>
      <c r="D172" s="281"/>
      <c r="E172" s="281"/>
      <c r="F172" s="281"/>
      <c r="G172" s="271"/>
    </row>
    <row r="173" spans="1:7" x14ac:dyDescent="0.25">
      <c r="A173" s="281"/>
      <c r="B173" s="281"/>
      <c r="C173" s="269"/>
      <c r="D173" s="269"/>
      <c r="E173" s="281"/>
      <c r="F173" s="281"/>
      <c r="G173" s="271"/>
    </row>
    <row r="174" spans="1:7" x14ac:dyDescent="0.25">
      <c r="A174" s="281"/>
      <c r="B174" s="281"/>
      <c r="C174" s="269"/>
      <c r="D174" s="269"/>
      <c r="E174" s="281"/>
      <c r="F174" s="281"/>
      <c r="G174" s="271"/>
    </row>
    <row r="175" spans="1:7" x14ac:dyDescent="0.25">
      <c r="A175" s="282"/>
      <c r="B175" s="282"/>
      <c r="C175" s="274"/>
      <c r="D175" s="274"/>
      <c r="E175" s="282"/>
      <c r="F175" s="282"/>
      <c r="G175" s="277"/>
    </row>
    <row r="176" spans="1:7" x14ac:dyDescent="0.25">
      <c r="A176" s="278"/>
      <c r="B176" s="278"/>
      <c r="C176" s="279"/>
      <c r="D176" s="279"/>
      <c r="E176" s="278"/>
      <c r="F176" s="278"/>
      <c r="G176" s="271"/>
    </row>
    <row r="177" spans="1:7" ht="21" customHeight="1" x14ac:dyDescent="0.25">
      <c r="A177" s="281"/>
      <c r="B177" s="281"/>
      <c r="C177" s="269"/>
      <c r="D177" s="269"/>
      <c r="E177" s="269"/>
      <c r="F177" s="281"/>
      <c r="G177" s="271"/>
    </row>
    <row r="178" spans="1:7" x14ac:dyDescent="0.25">
      <c r="A178" s="281"/>
      <c r="B178" s="281"/>
      <c r="C178" s="269"/>
      <c r="D178" s="269"/>
      <c r="E178" s="269"/>
      <c r="F178" s="281"/>
      <c r="G178" s="271"/>
    </row>
    <row r="179" spans="1:7" x14ac:dyDescent="0.25">
      <c r="A179" s="282"/>
      <c r="B179" s="282"/>
      <c r="C179" s="274"/>
      <c r="D179" s="274"/>
      <c r="E179" s="274"/>
      <c r="F179" s="282"/>
      <c r="G179" s="277"/>
    </row>
    <row r="180" spans="1:7" x14ac:dyDescent="0.25">
      <c r="A180" s="278"/>
      <c r="B180" s="278"/>
      <c r="C180" s="279"/>
      <c r="D180" s="279"/>
      <c r="E180" s="280"/>
      <c r="F180" s="278"/>
      <c r="G180" s="271"/>
    </row>
    <row r="181" spans="1:7" x14ac:dyDescent="0.25">
      <c r="A181" s="278"/>
      <c r="B181" s="278"/>
      <c r="C181" s="278"/>
      <c r="D181" s="278"/>
      <c r="E181" s="280"/>
      <c r="F181" s="278"/>
      <c r="G181" s="271"/>
    </row>
    <row r="182" spans="1:7" x14ac:dyDescent="0.25">
      <c r="A182" s="281"/>
      <c r="B182" s="281"/>
      <c r="C182" s="281"/>
      <c r="D182" s="281"/>
      <c r="E182" s="270"/>
      <c r="F182" s="281"/>
      <c r="G182" s="271"/>
    </row>
    <row r="183" spans="1:7" x14ac:dyDescent="0.25">
      <c r="A183" s="281"/>
      <c r="B183" s="281"/>
      <c r="C183" s="281"/>
      <c r="D183" s="281"/>
      <c r="E183" s="270"/>
      <c r="F183" s="281"/>
      <c r="G183" s="271"/>
    </row>
    <row r="184" spans="1:7" x14ac:dyDescent="0.25">
      <c r="A184" s="278"/>
      <c r="B184" s="278"/>
      <c r="C184" s="283"/>
      <c r="D184" s="278"/>
      <c r="E184" s="280"/>
      <c r="F184" s="278"/>
      <c r="G184" s="271"/>
    </row>
    <row r="185" spans="1:7" x14ac:dyDescent="0.25">
      <c r="A185" s="281"/>
      <c r="B185" s="281"/>
      <c r="C185" s="281"/>
      <c r="D185" s="281"/>
      <c r="E185" s="270"/>
      <c r="F185" s="281"/>
      <c r="G185" s="271"/>
    </row>
    <row r="186" spans="1:7" x14ac:dyDescent="0.25">
      <c r="A186" s="278"/>
      <c r="B186" s="278"/>
      <c r="C186" s="279"/>
      <c r="D186" s="279"/>
      <c r="E186" s="279"/>
      <c r="F186" s="278"/>
      <c r="G186" s="271"/>
    </row>
    <row r="187" spans="1:7" x14ac:dyDescent="0.25">
      <c r="A187" s="278"/>
      <c r="B187" s="278"/>
      <c r="C187" s="278"/>
      <c r="D187" s="278"/>
      <c r="E187" s="279"/>
      <c r="F187" s="278"/>
      <c r="G187" s="271"/>
    </row>
    <row r="188" spans="1:7" x14ac:dyDescent="0.25">
      <c r="A188" s="281"/>
      <c r="B188" s="281"/>
      <c r="C188" s="281"/>
      <c r="D188" s="281"/>
      <c r="E188" s="269"/>
      <c r="F188" s="281"/>
      <c r="G188" s="271"/>
    </row>
    <row r="189" spans="1:7" ht="21" customHeight="1" x14ac:dyDescent="0.25">
      <c r="A189" s="281"/>
      <c r="B189" s="270"/>
      <c r="C189" s="269"/>
      <c r="D189" s="269"/>
      <c r="E189" s="281"/>
      <c r="F189" s="281"/>
      <c r="G189" s="271"/>
    </row>
    <row r="190" spans="1:7" x14ac:dyDescent="0.25">
      <c r="A190" s="281"/>
      <c r="B190" s="270"/>
      <c r="C190" s="269"/>
      <c r="D190" s="269"/>
      <c r="E190" s="281"/>
      <c r="F190" s="281"/>
      <c r="G190" s="271"/>
    </row>
    <row r="191" spans="1:7" x14ac:dyDescent="0.25">
      <c r="A191" s="282"/>
      <c r="B191" s="276"/>
      <c r="C191" s="274"/>
      <c r="D191" s="274"/>
      <c r="E191" s="282"/>
      <c r="F191" s="282"/>
      <c r="G191" s="277"/>
    </row>
    <row r="192" spans="1:7" x14ac:dyDescent="0.25">
      <c r="A192" s="278"/>
      <c r="B192" s="280"/>
      <c r="C192" s="279"/>
      <c r="D192" s="279"/>
      <c r="E192" s="278"/>
      <c r="F192" s="278"/>
      <c r="G192" s="271"/>
    </row>
    <row r="193" spans="1:7" x14ac:dyDescent="0.25">
      <c r="A193" s="278"/>
      <c r="B193" s="280"/>
      <c r="C193" s="278"/>
      <c r="D193" s="278"/>
      <c r="E193" s="278"/>
      <c r="F193" s="278"/>
      <c r="G193" s="271"/>
    </row>
    <row r="194" spans="1:7" x14ac:dyDescent="0.25">
      <c r="A194" s="281"/>
      <c r="B194" s="270"/>
      <c r="C194" s="281"/>
      <c r="D194" s="281"/>
      <c r="E194" s="281"/>
      <c r="F194" s="281"/>
      <c r="G194" s="271"/>
    </row>
    <row r="195" spans="1:7" x14ac:dyDescent="0.25">
      <c r="A195" s="281"/>
      <c r="B195" s="270"/>
      <c r="C195" s="281"/>
      <c r="D195" s="281"/>
      <c r="E195" s="281"/>
      <c r="F195" s="281"/>
      <c r="G195" s="271"/>
    </row>
    <row r="196" spans="1:7" ht="24.6" customHeight="1" x14ac:dyDescent="0.25">
      <c r="A196" s="281"/>
      <c r="B196" s="270"/>
      <c r="C196" s="269"/>
      <c r="D196" s="269"/>
      <c r="E196" s="270"/>
      <c r="F196" s="270"/>
      <c r="G196" s="271"/>
    </row>
    <row r="197" spans="1:7" x14ac:dyDescent="0.25">
      <c r="A197" s="281"/>
      <c r="B197" s="270"/>
      <c r="C197" s="269"/>
      <c r="D197" s="269"/>
      <c r="E197" s="270"/>
      <c r="F197" s="270"/>
      <c r="G197" s="271"/>
    </row>
    <row r="198" spans="1:7" x14ac:dyDescent="0.25">
      <c r="A198" s="282"/>
      <c r="B198" s="276"/>
      <c r="C198" s="274"/>
      <c r="D198" s="274"/>
      <c r="E198" s="276"/>
      <c r="F198" s="276"/>
      <c r="G198" s="277"/>
    </row>
    <row r="199" spans="1:7" x14ac:dyDescent="0.25">
      <c r="A199" s="278"/>
      <c r="B199" s="280"/>
      <c r="C199" s="280"/>
      <c r="D199" s="280"/>
      <c r="E199" s="278"/>
      <c r="F199" s="278"/>
      <c r="G199" s="271"/>
    </row>
    <row r="200" spans="1:7" x14ac:dyDescent="0.25">
      <c r="A200" s="278"/>
      <c r="B200" s="280"/>
      <c r="C200" s="278"/>
      <c r="D200" s="278"/>
      <c r="E200" s="278"/>
      <c r="F200" s="278"/>
      <c r="G200" s="271"/>
    </row>
    <row r="201" spans="1:7" x14ac:dyDescent="0.25">
      <c r="A201" s="281"/>
      <c r="B201" s="270"/>
      <c r="C201" s="281"/>
      <c r="D201" s="281"/>
      <c r="E201" s="281"/>
      <c r="F201" s="281"/>
      <c r="G201" s="271"/>
    </row>
    <row r="202" spans="1:7" x14ac:dyDescent="0.25">
      <c r="A202" s="278"/>
      <c r="B202" s="280"/>
      <c r="C202" s="280"/>
      <c r="D202" s="280"/>
      <c r="E202" s="278"/>
      <c r="F202" s="278"/>
      <c r="G202" s="271"/>
    </row>
    <row r="203" spans="1:7" x14ac:dyDescent="0.25">
      <c r="A203" s="278"/>
      <c r="B203" s="280"/>
      <c r="C203" s="278"/>
      <c r="D203" s="278"/>
      <c r="E203" s="278"/>
      <c r="F203" s="278"/>
      <c r="G203" s="271"/>
    </row>
    <row r="204" spans="1:7" x14ac:dyDescent="0.25">
      <c r="A204" s="281"/>
      <c r="B204" s="270"/>
      <c r="C204" s="281"/>
      <c r="D204" s="281"/>
      <c r="E204" s="281"/>
      <c r="F204" s="281"/>
      <c r="G204" s="271"/>
    </row>
    <row r="205" spans="1:7" x14ac:dyDescent="0.25">
      <c r="A205" s="281"/>
      <c r="B205" s="278"/>
      <c r="C205" s="279"/>
      <c r="D205" s="279"/>
      <c r="E205" s="278"/>
      <c r="F205" s="278"/>
      <c r="G205" s="271"/>
    </row>
    <row r="206" spans="1:7" x14ac:dyDescent="0.25">
      <c r="A206" s="278"/>
      <c r="B206" s="278"/>
      <c r="C206" s="279"/>
      <c r="D206" s="279"/>
      <c r="E206" s="280"/>
      <c r="F206" s="278"/>
      <c r="G206" s="271"/>
    </row>
    <row r="207" spans="1:7" x14ac:dyDescent="0.25">
      <c r="A207" s="278"/>
      <c r="B207" s="278"/>
      <c r="C207" s="278"/>
      <c r="D207" s="278"/>
      <c r="E207" s="280"/>
      <c r="F207" s="278"/>
      <c r="G207" s="271"/>
    </row>
    <row r="208" spans="1:7" x14ac:dyDescent="0.25">
      <c r="A208" s="281"/>
      <c r="B208" s="281"/>
      <c r="C208" s="281"/>
      <c r="D208" s="281"/>
      <c r="E208" s="270"/>
      <c r="F208" s="281"/>
      <c r="G208" s="271"/>
    </row>
    <row r="209" spans="1:7" x14ac:dyDescent="0.25">
      <c r="A209" s="278"/>
      <c r="B209" s="278"/>
      <c r="C209" s="279"/>
      <c r="D209" s="279"/>
      <c r="E209" s="278"/>
      <c r="F209" s="278"/>
      <c r="G209" s="271"/>
    </row>
    <row r="210" spans="1:7" x14ac:dyDescent="0.25">
      <c r="A210" s="281"/>
      <c r="B210" s="281"/>
      <c r="C210" s="279"/>
      <c r="D210" s="279"/>
      <c r="E210" s="280"/>
      <c r="F210" s="278"/>
      <c r="G210" s="271"/>
    </row>
    <row r="211" spans="1:7" x14ac:dyDescent="0.25">
      <c r="A211" s="281"/>
      <c r="B211" s="281"/>
      <c r="C211" s="269"/>
      <c r="D211" s="269"/>
      <c r="E211" s="270"/>
      <c r="F211" s="281"/>
      <c r="G211" s="271"/>
    </row>
    <row r="212" spans="1:7" x14ac:dyDescent="0.25">
      <c r="A212" s="282"/>
      <c r="B212" s="282"/>
      <c r="C212" s="274"/>
      <c r="D212" s="274"/>
      <c r="E212" s="276"/>
      <c r="F212" s="282"/>
      <c r="G212" s="277"/>
    </row>
    <row r="213" spans="1:7" x14ac:dyDescent="0.25">
      <c r="A213" s="278"/>
      <c r="B213" s="278"/>
      <c r="C213" s="279"/>
      <c r="D213" s="279"/>
      <c r="E213" s="278"/>
      <c r="F213" s="278"/>
      <c r="G213" s="271"/>
    </row>
    <row r="214" spans="1:7" x14ac:dyDescent="0.25">
      <c r="A214" s="278"/>
      <c r="B214" s="278"/>
      <c r="C214" s="279"/>
      <c r="D214" s="279"/>
      <c r="E214" s="280"/>
      <c r="F214" s="278"/>
      <c r="G214" s="271"/>
    </row>
    <row r="215" spans="1:7" x14ac:dyDescent="0.25">
      <c r="A215" s="278"/>
      <c r="B215" s="278"/>
      <c r="C215" s="278"/>
      <c r="D215" s="278"/>
      <c r="E215" s="280"/>
      <c r="F215" s="278"/>
      <c r="G215" s="271"/>
    </row>
    <row r="216" spans="1:7" x14ac:dyDescent="0.25">
      <c r="A216" s="281"/>
      <c r="B216" s="281"/>
      <c r="C216" s="281"/>
      <c r="D216" s="281"/>
      <c r="E216" s="270"/>
      <c r="F216" s="281"/>
      <c r="G216" s="271"/>
    </row>
    <row r="217" spans="1:7" ht="26.45" customHeight="1" x14ac:dyDescent="0.25">
      <c r="A217" s="281"/>
      <c r="B217" s="269"/>
      <c r="C217" s="269"/>
      <c r="D217" s="269"/>
      <c r="E217" s="270"/>
      <c r="F217" s="270"/>
      <c r="G217" s="271"/>
    </row>
    <row r="218" spans="1:7" x14ac:dyDescent="0.25">
      <c r="A218" s="281"/>
      <c r="B218" s="269"/>
      <c r="C218" s="269"/>
      <c r="D218" s="269"/>
      <c r="E218" s="270"/>
      <c r="F218" s="270"/>
      <c r="G218" s="271"/>
    </row>
    <row r="219" spans="1:7" x14ac:dyDescent="0.25">
      <c r="A219" s="263"/>
      <c r="B219" s="264"/>
      <c r="C219" s="264"/>
      <c r="D219" s="264"/>
      <c r="E219" s="265"/>
      <c r="F219" s="266"/>
      <c r="G219" s="267"/>
    </row>
    <row r="220" spans="1:7" x14ac:dyDescent="0.25">
      <c r="A220" s="48"/>
      <c r="B220" s="49"/>
      <c r="C220" s="49"/>
      <c r="D220" s="49"/>
      <c r="E220" s="53"/>
      <c r="F220" s="50"/>
      <c r="G220" s="46"/>
    </row>
    <row r="221" spans="1:7" x14ac:dyDescent="0.25">
      <c r="A221" s="48"/>
      <c r="B221" s="49"/>
      <c r="C221" s="48"/>
      <c r="D221" s="48"/>
      <c r="E221" s="53"/>
      <c r="F221" s="50"/>
      <c r="G221" s="46"/>
    </row>
    <row r="222" spans="1:7" x14ac:dyDescent="0.25">
      <c r="A222" s="44"/>
      <c r="B222" s="45"/>
      <c r="C222" s="44"/>
      <c r="D222" s="44"/>
      <c r="E222" s="51"/>
      <c r="F222" s="47"/>
      <c r="G222" s="46"/>
    </row>
    <row r="223" spans="1:7" ht="19.899999999999999" customHeight="1" x14ac:dyDescent="0.25">
      <c r="A223" s="44"/>
      <c r="B223" s="45"/>
      <c r="C223" s="44"/>
      <c r="D223" s="44"/>
      <c r="E223" s="44"/>
      <c r="F223" s="52"/>
      <c r="G223" s="46"/>
    </row>
    <row r="224" spans="1:7" ht="22.9" customHeight="1" x14ac:dyDescent="0.25">
      <c r="A224" s="44"/>
      <c r="B224" s="45"/>
      <c r="C224" s="44"/>
      <c r="D224" s="44"/>
      <c r="E224" s="44"/>
      <c r="F224" s="52"/>
      <c r="G224" s="46"/>
    </row>
    <row r="225" spans="1:7" x14ac:dyDescent="0.25">
      <c r="A225" s="44"/>
      <c r="B225" s="45"/>
      <c r="C225" s="44"/>
      <c r="D225" s="44"/>
      <c r="E225" s="44"/>
      <c r="F225" s="52"/>
      <c r="G225" s="46"/>
    </row>
    <row r="226" spans="1:7" x14ac:dyDescent="0.25">
      <c r="A226" s="71"/>
      <c r="B226" s="75"/>
      <c r="C226" s="71"/>
      <c r="D226" s="71"/>
      <c r="E226" s="71"/>
      <c r="F226" s="76"/>
      <c r="G226" s="46"/>
    </row>
    <row r="227" spans="1:7" x14ac:dyDescent="0.25">
      <c r="A227" s="48"/>
      <c r="B227" s="53"/>
      <c r="C227" s="48"/>
      <c r="D227" s="48"/>
      <c r="E227" s="48"/>
      <c r="F227" s="54"/>
      <c r="G227" s="46"/>
    </row>
    <row r="228" spans="1:7" x14ac:dyDescent="0.25">
      <c r="A228" s="48"/>
      <c r="B228" s="53"/>
      <c r="C228" s="48"/>
      <c r="D228" s="48"/>
      <c r="E228" s="48"/>
      <c r="F228" s="54"/>
      <c r="G228" s="46"/>
    </row>
    <row r="229" spans="1:7" x14ac:dyDescent="0.25">
      <c r="A229" s="44"/>
      <c r="B229" s="51"/>
      <c r="C229" s="44"/>
      <c r="D229" s="44"/>
      <c r="E229" s="44"/>
      <c r="F229" s="52"/>
      <c r="G229" s="46"/>
    </row>
    <row r="230" spans="1:7" x14ac:dyDescent="0.25">
      <c r="A230" s="48"/>
      <c r="B230" s="53"/>
      <c r="C230" s="48"/>
      <c r="D230" s="48"/>
      <c r="E230" s="48"/>
      <c r="F230" s="54"/>
      <c r="G230" s="46"/>
    </row>
    <row r="231" spans="1:7" x14ac:dyDescent="0.25">
      <c r="A231" s="44"/>
      <c r="B231" s="51"/>
      <c r="C231" s="44"/>
      <c r="D231" s="44"/>
      <c r="E231" s="44"/>
      <c r="F231" s="52"/>
      <c r="G231" s="46"/>
    </row>
    <row r="232" spans="1:7" x14ac:dyDescent="0.25">
      <c r="A232" s="48"/>
      <c r="B232" s="53"/>
      <c r="C232" s="48"/>
      <c r="D232" s="48"/>
      <c r="E232" s="48"/>
      <c r="F232" s="54"/>
      <c r="G232" s="46"/>
    </row>
    <row r="233" spans="1:7" x14ac:dyDescent="0.25">
      <c r="A233" s="44"/>
      <c r="B233" s="51"/>
      <c r="C233" s="44"/>
      <c r="D233" s="44"/>
      <c r="E233" s="44"/>
      <c r="F233" s="52"/>
      <c r="G233" s="46"/>
    </row>
    <row r="234" spans="1:7" x14ac:dyDescent="0.25">
      <c r="A234" s="48"/>
      <c r="B234" s="53"/>
      <c r="C234" s="48"/>
      <c r="D234" s="48"/>
      <c r="E234" s="48"/>
      <c r="F234" s="54"/>
      <c r="G234" s="46"/>
    </row>
    <row r="235" spans="1:7" x14ac:dyDescent="0.25">
      <c r="A235" s="48"/>
      <c r="B235" s="53"/>
      <c r="C235" s="48"/>
      <c r="D235" s="48"/>
      <c r="E235" s="48"/>
      <c r="F235" s="54"/>
      <c r="G235" s="46"/>
    </row>
    <row r="236" spans="1:7" x14ac:dyDescent="0.25">
      <c r="A236" s="44"/>
      <c r="B236" s="51"/>
      <c r="C236" s="44"/>
      <c r="D236" s="44"/>
      <c r="E236" s="44"/>
      <c r="F236" s="52"/>
      <c r="G236" s="46"/>
    </row>
    <row r="237" spans="1:7" x14ac:dyDescent="0.25">
      <c r="A237" s="71"/>
      <c r="B237" s="72"/>
      <c r="C237" s="71"/>
      <c r="D237" s="71"/>
      <c r="E237" s="71"/>
      <c r="F237" s="76"/>
      <c r="G237" s="46"/>
    </row>
    <row r="238" spans="1:7" x14ac:dyDescent="0.25">
      <c r="A238" s="48"/>
      <c r="B238" s="49"/>
      <c r="C238" s="48"/>
      <c r="D238" s="48"/>
      <c r="E238" s="48"/>
      <c r="F238" s="54"/>
      <c r="G238" s="46"/>
    </row>
    <row r="239" spans="1:7" x14ac:dyDescent="0.25">
      <c r="A239" s="48"/>
      <c r="B239" s="49"/>
      <c r="C239" s="48"/>
      <c r="D239" s="48"/>
      <c r="E239" s="48"/>
      <c r="F239" s="54"/>
      <c r="G239" s="46"/>
    </row>
    <row r="240" spans="1:7" x14ac:dyDescent="0.25">
      <c r="A240" s="44"/>
      <c r="B240" s="45"/>
      <c r="C240" s="44"/>
      <c r="D240" s="44"/>
      <c r="E240" s="44"/>
      <c r="F240" s="52"/>
      <c r="G240" s="46"/>
    </row>
    <row r="241" spans="1:7" x14ac:dyDescent="0.25">
      <c r="A241" s="48"/>
      <c r="B241" s="53"/>
      <c r="C241" s="48"/>
      <c r="D241" s="48"/>
      <c r="E241" s="48"/>
      <c r="F241" s="54"/>
      <c r="G241" s="46"/>
    </row>
    <row r="242" spans="1:7" x14ac:dyDescent="0.25">
      <c r="A242" s="44"/>
      <c r="B242" s="51"/>
      <c r="C242" s="44"/>
      <c r="D242" s="44"/>
      <c r="E242" s="44"/>
      <c r="F242" s="52"/>
      <c r="G242" s="46"/>
    </row>
    <row r="243" spans="1:7" x14ac:dyDescent="0.25">
      <c r="A243" s="48"/>
      <c r="B243" s="53"/>
      <c r="C243" s="48"/>
      <c r="D243" s="48"/>
      <c r="E243" s="48"/>
      <c r="F243" s="54"/>
      <c r="G243" s="46"/>
    </row>
    <row r="244" spans="1:7" x14ac:dyDescent="0.25">
      <c r="A244" s="44"/>
      <c r="B244" s="51"/>
      <c r="C244" s="44"/>
      <c r="D244" s="44"/>
      <c r="E244" s="44"/>
      <c r="F244" s="52"/>
      <c r="G244" s="46"/>
    </row>
    <row r="245" spans="1:7" x14ac:dyDescent="0.25">
      <c r="A245" s="48"/>
      <c r="B245" s="53"/>
      <c r="C245" s="48"/>
      <c r="D245" s="48"/>
      <c r="E245" s="48"/>
      <c r="F245" s="54"/>
      <c r="G245" s="46"/>
    </row>
    <row r="246" spans="1:7" x14ac:dyDescent="0.25">
      <c r="A246" s="48"/>
      <c r="B246" s="53"/>
      <c r="C246" s="48"/>
      <c r="D246" s="48"/>
      <c r="E246" s="48"/>
      <c r="F246" s="54"/>
      <c r="G246" s="46"/>
    </row>
    <row r="247" spans="1:7" x14ac:dyDescent="0.25">
      <c r="A247" s="44"/>
      <c r="B247" s="51"/>
      <c r="C247" s="44"/>
      <c r="D247" s="44"/>
      <c r="E247" s="44"/>
      <c r="F247" s="52"/>
      <c r="G247" s="46"/>
    </row>
    <row r="248" spans="1:7" x14ac:dyDescent="0.25">
      <c r="A248" s="44"/>
      <c r="B248" s="44"/>
      <c r="C248" s="45"/>
      <c r="D248" s="45"/>
      <c r="E248" s="44"/>
      <c r="F248" s="52"/>
      <c r="G248" s="46"/>
    </row>
    <row r="249" spans="1:7" ht="26.45" customHeight="1" x14ac:dyDescent="0.25">
      <c r="A249" s="44"/>
      <c r="B249" s="44"/>
      <c r="C249" s="45"/>
      <c r="D249" s="45"/>
      <c r="E249" s="44"/>
      <c r="F249" s="52"/>
      <c r="G249" s="46"/>
    </row>
    <row r="250" spans="1:7" x14ac:dyDescent="0.25">
      <c r="A250" s="44"/>
      <c r="B250" s="44"/>
      <c r="C250" s="45"/>
      <c r="D250" s="45"/>
      <c r="E250" s="44"/>
      <c r="F250" s="52"/>
      <c r="G250" s="46"/>
    </row>
    <row r="251" spans="1:7" x14ac:dyDescent="0.25">
      <c r="A251" s="71"/>
      <c r="B251" s="71"/>
      <c r="C251" s="72"/>
      <c r="D251" s="72"/>
      <c r="E251" s="71"/>
      <c r="F251" s="76"/>
      <c r="G251" s="74"/>
    </row>
    <row r="252" spans="1:7" x14ac:dyDescent="0.25">
      <c r="A252" s="48"/>
      <c r="B252" s="48"/>
      <c r="C252" s="49"/>
      <c r="D252" s="49"/>
      <c r="E252" s="48"/>
      <c r="F252" s="54"/>
      <c r="G252" s="46"/>
    </row>
    <row r="253" spans="1:7" ht="23.45" customHeight="1" x14ac:dyDescent="0.25">
      <c r="A253" s="44"/>
      <c r="B253" s="45"/>
      <c r="C253" s="45"/>
      <c r="D253" s="45"/>
      <c r="E253" s="45"/>
      <c r="F253" s="47"/>
      <c r="G253" s="46"/>
    </row>
    <row r="254" spans="1:7" ht="26.45" customHeight="1" x14ac:dyDescent="0.25">
      <c r="A254" s="44"/>
      <c r="B254" s="45"/>
      <c r="C254" s="45"/>
      <c r="D254" s="45"/>
      <c r="E254" s="45"/>
      <c r="F254" s="47"/>
      <c r="G254" s="46"/>
    </row>
    <row r="255" spans="1:7" x14ac:dyDescent="0.25">
      <c r="A255" s="44"/>
      <c r="B255" s="45"/>
      <c r="C255" s="45"/>
      <c r="D255" s="45"/>
      <c r="E255" s="45"/>
      <c r="F255" s="47"/>
      <c r="G255" s="46"/>
    </row>
    <row r="256" spans="1:7" x14ac:dyDescent="0.25">
      <c r="A256" s="71"/>
      <c r="B256" s="72"/>
      <c r="C256" s="72"/>
      <c r="D256" s="72"/>
      <c r="E256" s="72"/>
      <c r="F256" s="73"/>
      <c r="G256" s="74"/>
    </row>
    <row r="257" spans="1:7" x14ac:dyDescent="0.25">
      <c r="A257" s="48"/>
      <c r="B257" s="49"/>
      <c r="C257" s="49"/>
      <c r="D257" s="49"/>
      <c r="E257" s="49"/>
      <c r="F257" s="50"/>
      <c r="G257" s="46"/>
    </row>
    <row r="258" spans="1:7" x14ac:dyDescent="0.25">
      <c r="A258" s="48"/>
      <c r="B258" s="49"/>
      <c r="C258" s="48"/>
      <c r="D258" s="48"/>
      <c r="E258" s="49"/>
      <c r="F258" s="50"/>
      <c r="G258" s="46"/>
    </row>
    <row r="259" spans="1:7" x14ac:dyDescent="0.25">
      <c r="A259" s="44"/>
      <c r="B259" s="45"/>
      <c r="C259" s="44"/>
      <c r="D259" s="44"/>
      <c r="E259" s="45"/>
      <c r="F259" s="47"/>
      <c r="G259" s="46"/>
    </row>
    <row r="260" spans="1:7" x14ac:dyDescent="0.25">
      <c r="A260" s="71"/>
      <c r="B260" s="75"/>
      <c r="C260" s="72"/>
      <c r="D260" s="72"/>
      <c r="E260" s="72"/>
      <c r="F260" s="77"/>
      <c r="G260" s="74"/>
    </row>
    <row r="261" spans="1:7" x14ac:dyDescent="0.25">
      <c r="A261" s="48"/>
      <c r="B261" s="53"/>
      <c r="C261" s="48"/>
      <c r="D261" s="48"/>
      <c r="E261" s="48"/>
      <c r="F261" s="54"/>
      <c r="G261" s="46"/>
    </row>
    <row r="262" spans="1:7" x14ac:dyDescent="0.25">
      <c r="A262" s="48"/>
      <c r="B262" s="53"/>
      <c r="C262" s="48"/>
      <c r="D262" s="48"/>
      <c r="E262" s="48"/>
      <c r="F262" s="54"/>
      <c r="G262" s="46"/>
    </row>
    <row r="263" spans="1:7" x14ac:dyDescent="0.25">
      <c r="A263" s="44"/>
      <c r="B263" s="51"/>
      <c r="C263" s="44"/>
      <c r="D263" s="44"/>
      <c r="E263" s="44"/>
      <c r="F263" s="52"/>
      <c r="G263" s="46"/>
    </row>
    <row r="264" spans="1:7" x14ac:dyDescent="0.25">
      <c r="A264" s="48"/>
      <c r="B264" s="48"/>
      <c r="C264" s="49"/>
      <c r="D264" s="49"/>
      <c r="E264" s="49"/>
      <c r="F264" s="54"/>
      <c r="G264" s="46"/>
    </row>
    <row r="265" spans="1:7" x14ac:dyDescent="0.25">
      <c r="A265" s="48"/>
      <c r="B265" s="48"/>
      <c r="C265" s="48"/>
      <c r="D265" s="48"/>
      <c r="E265" s="49"/>
      <c r="F265" s="54"/>
      <c r="G265" s="46"/>
    </row>
    <row r="266" spans="1:7" x14ac:dyDescent="0.25">
      <c r="A266" s="44"/>
      <c r="B266" s="44"/>
      <c r="C266" s="44"/>
      <c r="D266" s="44"/>
      <c r="E266" s="45"/>
      <c r="F266" s="52"/>
      <c r="G266" s="46"/>
    </row>
    <row r="267" spans="1:7" x14ac:dyDescent="0.25">
      <c r="A267" s="71"/>
      <c r="B267" s="72"/>
      <c r="C267" s="72"/>
      <c r="D267" s="72"/>
      <c r="E267" s="72"/>
      <c r="F267" s="73"/>
      <c r="G267" s="74"/>
    </row>
    <row r="268" spans="1:7" x14ac:dyDescent="0.25">
      <c r="A268" s="48"/>
      <c r="B268" s="49"/>
      <c r="C268" s="49"/>
      <c r="D268" s="49"/>
      <c r="E268" s="49"/>
      <c r="F268" s="50"/>
      <c r="G268" s="46"/>
    </row>
    <row r="269" spans="1:7" x14ac:dyDescent="0.25">
      <c r="A269" s="48"/>
      <c r="B269" s="49"/>
      <c r="C269" s="48"/>
      <c r="D269" s="48"/>
      <c r="E269" s="49"/>
      <c r="F269" s="50"/>
      <c r="G269" s="46"/>
    </row>
    <row r="270" spans="1:7" x14ac:dyDescent="0.25">
      <c r="A270" s="44"/>
      <c r="B270" s="45"/>
      <c r="C270" s="44"/>
      <c r="D270" s="44"/>
      <c r="E270" s="45"/>
      <c r="F270" s="47"/>
      <c r="G270" s="46"/>
    </row>
    <row r="271" spans="1:7" ht="24.6" customHeight="1" x14ac:dyDescent="0.25">
      <c r="A271" s="44"/>
      <c r="B271" s="45"/>
      <c r="C271" s="45"/>
      <c r="D271" s="45"/>
      <c r="E271" s="45"/>
      <c r="F271" s="47"/>
      <c r="G271" s="46"/>
    </row>
    <row r="272" spans="1:7" x14ac:dyDescent="0.25">
      <c r="A272" s="44"/>
      <c r="B272" s="45"/>
      <c r="C272" s="45"/>
      <c r="D272" s="45"/>
      <c r="E272" s="45"/>
      <c r="F272" s="47"/>
      <c r="G272" s="46"/>
    </row>
    <row r="273" spans="1:7" x14ac:dyDescent="0.25">
      <c r="A273" s="71"/>
      <c r="B273" s="72"/>
      <c r="C273" s="72"/>
      <c r="D273" s="72"/>
      <c r="E273" s="72"/>
      <c r="F273" s="73"/>
      <c r="G273" s="74"/>
    </row>
    <row r="274" spans="1:7" x14ac:dyDescent="0.25">
      <c r="A274" s="48"/>
      <c r="B274" s="49"/>
      <c r="C274" s="49"/>
      <c r="D274" s="49"/>
      <c r="E274" s="49"/>
      <c r="F274" s="50"/>
      <c r="G274" s="46"/>
    </row>
    <row r="275" spans="1:7" x14ac:dyDescent="0.25">
      <c r="A275" s="48"/>
      <c r="B275" s="49"/>
      <c r="C275" s="48"/>
      <c r="D275" s="48"/>
      <c r="E275" s="49"/>
      <c r="F275" s="50"/>
      <c r="G275" s="46"/>
    </row>
    <row r="276" spans="1:7" x14ac:dyDescent="0.25">
      <c r="A276" s="44"/>
      <c r="B276" s="45"/>
      <c r="C276" s="44"/>
      <c r="D276" s="44"/>
      <c r="E276" s="45"/>
      <c r="F276" s="47"/>
      <c r="G276" s="46"/>
    </row>
    <row r="277" spans="1:7" x14ac:dyDescent="0.25">
      <c r="A277" s="44"/>
      <c r="B277" s="45"/>
      <c r="C277" s="44"/>
      <c r="D277" s="44"/>
      <c r="E277" s="45"/>
      <c r="F277" s="47"/>
      <c r="G277" s="46"/>
    </row>
    <row r="278" spans="1:7" x14ac:dyDescent="0.25">
      <c r="A278" s="44"/>
      <c r="B278" s="51"/>
      <c r="C278" s="44"/>
      <c r="D278" s="44"/>
      <c r="E278" s="51"/>
      <c r="F278" s="47"/>
      <c r="G278" s="46"/>
    </row>
    <row r="279" spans="1:7" x14ac:dyDescent="0.25">
      <c r="A279" s="48"/>
      <c r="B279" s="48"/>
      <c r="C279" s="48"/>
      <c r="D279" s="48"/>
      <c r="E279" s="53"/>
      <c r="F279" s="54"/>
      <c r="G279" s="46"/>
    </row>
    <row r="280" spans="1:7" x14ac:dyDescent="0.25">
      <c r="A280" s="44"/>
      <c r="B280" s="44"/>
      <c r="C280" s="44"/>
      <c r="D280" s="44"/>
      <c r="E280" s="51"/>
      <c r="F280" s="52"/>
      <c r="G280" s="46"/>
    </row>
    <row r="281" spans="1:7" x14ac:dyDescent="0.25">
      <c r="A281" s="48"/>
      <c r="B281" s="48"/>
      <c r="C281" s="49"/>
      <c r="D281" s="49"/>
      <c r="E281" s="48"/>
      <c r="F281" s="54"/>
      <c r="G281" s="46"/>
    </row>
    <row r="282" spans="1:7" x14ac:dyDescent="0.25">
      <c r="A282" s="71"/>
      <c r="B282" s="72"/>
      <c r="C282" s="72"/>
      <c r="D282" s="72"/>
      <c r="E282" s="72"/>
      <c r="F282" s="73"/>
      <c r="G282" s="74"/>
    </row>
    <row r="283" spans="1:7" x14ac:dyDescent="0.25">
      <c r="A283" s="48"/>
      <c r="B283" s="49"/>
      <c r="C283" s="49"/>
      <c r="D283" s="49"/>
      <c r="E283" s="49"/>
      <c r="F283" s="50"/>
      <c r="G283" s="46"/>
    </row>
    <row r="284" spans="1:7" x14ac:dyDescent="0.25">
      <c r="A284" s="48"/>
      <c r="B284" s="49"/>
      <c r="C284" s="48"/>
      <c r="D284" s="48"/>
      <c r="E284" s="49"/>
      <c r="F284" s="50"/>
      <c r="G284" s="46"/>
    </row>
    <row r="285" spans="1:7" x14ac:dyDescent="0.25">
      <c r="A285" s="44"/>
      <c r="B285" s="45"/>
      <c r="C285" s="44"/>
      <c r="D285" s="44"/>
      <c r="E285" s="45"/>
      <c r="F285" s="47"/>
      <c r="G285" s="46"/>
    </row>
    <row r="286" spans="1:7" x14ac:dyDescent="0.25">
      <c r="A286" s="48"/>
      <c r="B286" s="53"/>
      <c r="C286" s="48"/>
      <c r="D286" s="48"/>
      <c r="E286" s="53"/>
      <c r="F286" s="50"/>
      <c r="G286" s="46"/>
    </row>
    <row r="287" spans="1:7" x14ac:dyDescent="0.25">
      <c r="A287" s="44"/>
      <c r="B287" s="51"/>
      <c r="C287" s="44"/>
      <c r="D287" s="44"/>
      <c r="E287" s="51"/>
      <c r="F287" s="47"/>
      <c r="G287" s="46"/>
    </row>
    <row r="288" spans="1:7" x14ac:dyDescent="0.25">
      <c r="A288" s="48"/>
      <c r="B288" s="49"/>
      <c r="C288" s="48"/>
      <c r="D288" s="48"/>
      <c r="E288" s="49"/>
      <c r="F288" s="50"/>
      <c r="G288" s="46"/>
    </row>
    <row r="289" spans="1:7" x14ac:dyDescent="0.25">
      <c r="A289" s="44"/>
      <c r="B289" s="45"/>
      <c r="C289" s="44"/>
      <c r="D289" s="44"/>
      <c r="E289" s="45"/>
      <c r="F289" s="47"/>
      <c r="G289" s="46"/>
    </row>
    <row r="290" spans="1:7" x14ac:dyDescent="0.25">
      <c r="A290" s="48"/>
      <c r="B290" s="49"/>
      <c r="C290" s="49"/>
      <c r="D290" s="49"/>
      <c r="E290" s="49"/>
      <c r="F290" s="50"/>
      <c r="G290" s="46"/>
    </row>
    <row r="291" spans="1:7" x14ac:dyDescent="0.25">
      <c r="A291" s="48"/>
      <c r="B291" s="49"/>
      <c r="C291" s="48"/>
      <c r="D291" s="48"/>
      <c r="E291" s="49"/>
      <c r="F291" s="50"/>
      <c r="G291" s="46"/>
    </row>
    <row r="292" spans="1:7" x14ac:dyDescent="0.25">
      <c r="A292" s="44"/>
      <c r="B292" s="45"/>
      <c r="C292" s="44"/>
      <c r="D292" s="44"/>
      <c r="E292" s="45"/>
      <c r="F292" s="47"/>
      <c r="G292" s="46"/>
    </row>
    <row r="293" spans="1:7" x14ac:dyDescent="0.25">
      <c r="A293" s="44"/>
      <c r="B293" s="45"/>
      <c r="C293" s="44"/>
      <c r="D293" s="44"/>
      <c r="E293" s="45"/>
      <c r="F293" s="47"/>
      <c r="G293" s="46"/>
    </row>
    <row r="294" spans="1:7" x14ac:dyDescent="0.25">
      <c r="A294" s="44"/>
      <c r="B294" s="45"/>
      <c r="C294" s="44"/>
      <c r="D294" s="44"/>
      <c r="E294" s="45"/>
      <c r="F294" s="47"/>
      <c r="G294" s="46"/>
    </row>
    <row r="295" spans="1:7" x14ac:dyDescent="0.25">
      <c r="A295" s="48"/>
      <c r="B295" s="48"/>
      <c r="C295" s="48"/>
      <c r="D295" s="48"/>
      <c r="E295" s="49"/>
      <c r="F295" s="54"/>
      <c r="G295" s="46"/>
    </row>
    <row r="296" spans="1:7" x14ac:dyDescent="0.25">
      <c r="A296" s="44"/>
      <c r="B296" s="44"/>
      <c r="C296" s="44"/>
      <c r="D296" s="44"/>
      <c r="E296" s="45"/>
      <c r="F296" s="52"/>
      <c r="G296" s="46"/>
    </row>
    <row r="297" spans="1:7" x14ac:dyDescent="0.25">
      <c r="A297" s="48"/>
      <c r="B297" s="48"/>
      <c r="C297" s="49"/>
      <c r="D297" s="49"/>
      <c r="E297" s="48"/>
      <c r="F297" s="54"/>
      <c r="G297" s="46"/>
    </row>
    <row r="298" spans="1:7" ht="24.6" customHeight="1" x14ac:dyDescent="0.25">
      <c r="A298" s="44"/>
      <c r="B298" s="45"/>
      <c r="C298" s="45"/>
      <c r="D298" s="45"/>
      <c r="E298" s="45"/>
      <c r="F298" s="47"/>
      <c r="G298" s="46"/>
    </row>
    <row r="299" spans="1:7" ht="28.9" customHeight="1" x14ac:dyDescent="0.25">
      <c r="A299" s="44"/>
      <c r="B299" s="45"/>
      <c r="C299" s="45"/>
      <c r="D299" s="45"/>
      <c r="E299" s="45"/>
      <c r="F299" s="47"/>
      <c r="G299" s="46"/>
    </row>
    <row r="300" spans="1:7" x14ac:dyDescent="0.25">
      <c r="A300" s="44"/>
      <c r="B300" s="45"/>
      <c r="C300" s="45"/>
      <c r="D300" s="45"/>
      <c r="E300" s="45"/>
      <c r="F300" s="47"/>
      <c r="G300" s="46"/>
    </row>
    <row r="301" spans="1:7" x14ac:dyDescent="0.25">
      <c r="A301" s="71"/>
      <c r="B301" s="72"/>
      <c r="C301" s="72"/>
      <c r="D301" s="72"/>
      <c r="E301" s="72"/>
      <c r="F301" s="73"/>
      <c r="G301" s="74"/>
    </row>
    <row r="302" spans="1:7" x14ac:dyDescent="0.25">
      <c r="A302" s="48"/>
      <c r="B302" s="49"/>
      <c r="C302" s="49"/>
      <c r="D302" s="49"/>
      <c r="E302" s="49"/>
      <c r="F302" s="50"/>
      <c r="G302" s="46"/>
    </row>
    <row r="303" spans="1:7" x14ac:dyDescent="0.25">
      <c r="A303" s="48"/>
      <c r="B303" s="49"/>
      <c r="C303" s="48"/>
      <c r="D303" s="48"/>
      <c r="E303" s="49"/>
      <c r="F303" s="50"/>
      <c r="G303" s="46"/>
    </row>
    <row r="304" spans="1:7" x14ac:dyDescent="0.25">
      <c r="A304" s="44"/>
      <c r="B304" s="45"/>
      <c r="C304" s="44"/>
      <c r="D304" s="44"/>
      <c r="E304" s="45"/>
      <c r="F304" s="47"/>
      <c r="G304" s="46"/>
    </row>
    <row r="305" spans="1:7" x14ac:dyDescent="0.25">
      <c r="A305" s="48"/>
      <c r="B305" s="49"/>
      <c r="C305" s="48"/>
      <c r="D305" s="48"/>
      <c r="E305" s="49"/>
      <c r="F305" s="50"/>
      <c r="G305" s="46"/>
    </row>
    <row r="306" spans="1:7" x14ac:dyDescent="0.25">
      <c r="A306" s="44"/>
      <c r="B306" s="45"/>
      <c r="C306" s="44"/>
      <c r="D306" s="44"/>
      <c r="E306" s="45"/>
      <c r="F306" s="47"/>
      <c r="G306" s="46"/>
    </row>
    <row r="307" spans="1:7" x14ac:dyDescent="0.25">
      <c r="A307" s="48"/>
      <c r="B307" s="49"/>
      <c r="C307" s="48"/>
      <c r="D307" s="48"/>
      <c r="E307" s="49"/>
      <c r="F307" s="50"/>
      <c r="G307" s="46"/>
    </row>
    <row r="308" spans="1:7" x14ac:dyDescent="0.25">
      <c r="A308" s="44"/>
      <c r="B308" s="45"/>
      <c r="C308" s="44"/>
      <c r="D308" s="44"/>
      <c r="E308" s="45"/>
      <c r="F308" s="47"/>
      <c r="G308" s="46"/>
    </row>
    <row r="309" spans="1:7" x14ac:dyDescent="0.25">
      <c r="A309" s="44"/>
      <c r="B309" s="51"/>
      <c r="C309" s="44"/>
      <c r="D309" s="44"/>
      <c r="E309" s="51"/>
      <c r="F309" s="47"/>
      <c r="G309" s="46"/>
    </row>
    <row r="310" spans="1:7" x14ac:dyDescent="0.25">
      <c r="A310" s="48"/>
      <c r="B310" s="49"/>
      <c r="C310" s="49"/>
      <c r="D310" s="49"/>
      <c r="E310" s="49"/>
      <c r="F310" s="50"/>
      <c r="G310" s="46"/>
    </row>
    <row r="311" spans="1:7" x14ac:dyDescent="0.25">
      <c r="A311" s="48"/>
      <c r="B311" s="49"/>
      <c r="C311" s="48"/>
      <c r="D311" s="48"/>
      <c r="E311" s="49"/>
      <c r="F311" s="50"/>
      <c r="G311" s="46"/>
    </row>
    <row r="312" spans="1:7" x14ac:dyDescent="0.25">
      <c r="A312" s="44"/>
      <c r="B312" s="45"/>
      <c r="C312" s="44"/>
      <c r="D312" s="44"/>
      <c r="E312" s="45"/>
      <c r="F312" s="47"/>
      <c r="G312" s="46"/>
    </row>
    <row r="313" spans="1:7" x14ac:dyDescent="0.25">
      <c r="A313" s="44"/>
      <c r="B313" s="45"/>
      <c r="C313" s="44"/>
      <c r="D313" s="44"/>
      <c r="E313" s="44"/>
      <c r="F313" s="52"/>
      <c r="G313" s="46"/>
    </row>
    <row r="314" spans="1:7" x14ac:dyDescent="0.25">
      <c r="A314" s="48"/>
      <c r="B314" s="48"/>
      <c r="C314" s="49"/>
      <c r="D314" s="49"/>
      <c r="E314" s="49"/>
      <c r="F314" s="54"/>
      <c r="G314" s="46"/>
    </row>
    <row r="315" spans="1:7" x14ac:dyDescent="0.25">
      <c r="A315" s="48"/>
      <c r="B315" s="48"/>
      <c r="C315" s="48"/>
      <c r="D315" s="48"/>
      <c r="E315" s="49"/>
      <c r="F315" s="54"/>
      <c r="G315" s="46"/>
    </row>
    <row r="316" spans="1:7" ht="15.75" thickBot="1" x14ac:dyDescent="0.3">
      <c r="A316" s="55"/>
      <c r="B316" s="55"/>
      <c r="C316" s="55"/>
      <c r="D316" s="55"/>
      <c r="E316" s="56"/>
      <c r="F316" s="57"/>
      <c r="G316" s="58"/>
    </row>
    <row r="317" spans="1:7" ht="15" customHeight="1" x14ac:dyDescent="0.25">
      <c r="A317" s="61"/>
      <c r="B317" s="64"/>
      <c r="C317" s="64"/>
      <c r="D317" s="64"/>
      <c r="E317" s="65"/>
      <c r="F317" s="65"/>
      <c r="G317" s="78"/>
    </row>
    <row r="318" spans="1:7" x14ac:dyDescent="0.25">
      <c r="A318" s="62"/>
      <c r="B318" s="66"/>
      <c r="C318" s="66"/>
      <c r="D318" s="66"/>
      <c r="E318" s="66"/>
      <c r="F318" s="66"/>
      <c r="G318" s="79"/>
    </row>
    <row r="319" spans="1:7" x14ac:dyDescent="0.25">
      <c r="A319" s="62"/>
      <c r="B319" s="67"/>
      <c r="C319" s="66"/>
      <c r="D319" s="67"/>
      <c r="E319" s="67"/>
      <c r="F319" s="66"/>
      <c r="G319" s="79"/>
    </row>
    <row r="320" spans="1:7" x14ac:dyDescent="0.25">
      <c r="A320" s="62"/>
      <c r="B320" s="67"/>
      <c r="C320" s="67"/>
      <c r="D320" s="67"/>
      <c r="E320" s="67"/>
      <c r="F320" s="66"/>
      <c r="G320" s="79"/>
    </row>
    <row r="321" spans="1:7" ht="15.75" thickBot="1" x14ac:dyDescent="0.3">
      <c r="A321" s="63"/>
      <c r="B321" s="68"/>
      <c r="C321" s="68"/>
      <c r="D321" s="68"/>
      <c r="E321" s="68"/>
      <c r="F321" s="69"/>
      <c r="G321" s="80"/>
    </row>
  </sheetData>
  <mergeCells count="5">
    <mergeCell ref="C3:D3"/>
    <mergeCell ref="C5:D5"/>
    <mergeCell ref="C41:D41"/>
    <mergeCell ref="C2:D2"/>
    <mergeCell ref="B4:F4"/>
  </mergeCells>
  <pageMargins left="0.25" right="0.25" top="0.75" bottom="0.75" header="0.3" footer="0.3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J102"/>
  <sheetViews>
    <sheetView topLeftCell="A3" workbookViewId="0">
      <selection activeCell="C57" sqref="C57"/>
    </sheetView>
  </sheetViews>
  <sheetFormatPr defaultRowHeight="15" x14ac:dyDescent="0.25"/>
  <cols>
    <col min="2" max="2" width="43.7109375" customWidth="1"/>
    <col min="3" max="3" width="30.42578125" customWidth="1"/>
    <col min="4" max="4" width="27.5703125" customWidth="1"/>
    <col min="5" max="5" width="26" customWidth="1"/>
    <col min="6" max="6" width="23.42578125" customWidth="1"/>
    <col min="7" max="7" width="27.42578125" customWidth="1"/>
    <col min="8" max="8" width="21.5703125" customWidth="1"/>
    <col min="9" max="9" width="19" customWidth="1"/>
  </cols>
  <sheetData>
    <row r="2" spans="2:9" x14ac:dyDescent="0.25">
      <c r="B2" s="32"/>
      <c r="C2" s="32"/>
      <c r="D2" s="32"/>
      <c r="E2" s="33" t="s">
        <v>40</v>
      </c>
      <c r="F2" s="34"/>
      <c r="G2" s="35"/>
      <c r="H2" s="32"/>
      <c r="I2" s="32"/>
    </row>
    <row r="3" spans="2:9" x14ac:dyDescent="0.25">
      <c r="B3" s="32"/>
      <c r="C3" s="32"/>
      <c r="D3" s="295" t="s">
        <v>41</v>
      </c>
      <c r="E3" s="295"/>
      <c r="F3" s="295"/>
      <c r="G3" s="35"/>
      <c r="H3" s="32"/>
      <c r="I3" s="32"/>
    </row>
    <row r="4" spans="2:9" ht="15.75" thickBot="1" x14ac:dyDescent="0.3">
      <c r="B4" s="32"/>
      <c r="C4" s="32"/>
      <c r="D4" s="32"/>
      <c r="E4" s="96"/>
      <c r="F4" s="32"/>
      <c r="G4" s="32"/>
      <c r="H4" s="32"/>
      <c r="I4" s="32"/>
    </row>
    <row r="5" spans="2:9" ht="39.75" customHeight="1" thickBot="1" x14ac:dyDescent="0.3">
      <c r="B5" s="169" t="s">
        <v>141</v>
      </c>
      <c r="C5" s="170" t="s">
        <v>142</v>
      </c>
      <c r="D5" s="170" t="s">
        <v>0</v>
      </c>
      <c r="E5" s="170" t="s">
        <v>143</v>
      </c>
      <c r="F5" s="170" t="s">
        <v>144</v>
      </c>
      <c r="G5" s="170" t="s">
        <v>146</v>
      </c>
      <c r="H5" s="172" t="s">
        <v>147</v>
      </c>
      <c r="I5" s="234"/>
    </row>
    <row r="6" spans="2:9" ht="15.75" thickBot="1" x14ac:dyDescent="0.3">
      <c r="B6" s="36">
        <v>1</v>
      </c>
      <c r="C6" s="37">
        <v>2</v>
      </c>
      <c r="D6" s="38">
        <v>3</v>
      </c>
      <c r="E6" s="81">
        <v>4</v>
      </c>
      <c r="F6" s="39">
        <v>5</v>
      </c>
      <c r="G6" s="40">
        <v>6</v>
      </c>
      <c r="H6" s="173">
        <v>7</v>
      </c>
      <c r="I6" s="235"/>
    </row>
    <row r="7" spans="2:9" ht="25.15" customHeight="1" x14ac:dyDescent="0.25">
      <c r="B7" s="166" t="s">
        <v>193</v>
      </c>
      <c r="C7" s="167"/>
      <c r="D7" s="167"/>
      <c r="E7" s="167"/>
      <c r="F7" s="167"/>
      <c r="G7" s="171"/>
      <c r="H7" s="174"/>
      <c r="I7" s="236"/>
    </row>
    <row r="8" spans="2:9" ht="18" customHeight="1" x14ac:dyDescent="0.25">
      <c r="B8" s="97" t="s">
        <v>46</v>
      </c>
      <c r="C8" s="12">
        <v>32171.64</v>
      </c>
      <c r="D8" s="12">
        <v>368700</v>
      </c>
      <c r="E8" s="12">
        <v>1150486.24</v>
      </c>
      <c r="F8" s="12">
        <v>1134669.82</v>
      </c>
      <c r="G8" s="202">
        <f>F8/C8*100</f>
        <v>3526.9256400979252</v>
      </c>
      <c r="H8" s="204">
        <f>F8/E8*100</f>
        <v>98.62524040270138</v>
      </c>
      <c r="I8" s="237"/>
    </row>
    <row r="9" spans="2:9" ht="18" customHeight="1" x14ac:dyDescent="0.25">
      <c r="B9" s="97" t="s">
        <v>2</v>
      </c>
      <c r="C9" s="12">
        <v>17189.5</v>
      </c>
      <c r="D9" s="12">
        <v>36700</v>
      </c>
      <c r="E9" s="12">
        <v>35236.239999999998</v>
      </c>
      <c r="F9" s="12">
        <v>19189.39</v>
      </c>
      <c r="G9" s="203">
        <f t="shared" ref="G9:G55" si="0">F9/C9*100</f>
        <v>111.63436981878472</v>
      </c>
      <c r="H9" s="204">
        <f t="shared" ref="H9:H55" si="1">F9/E9*100</f>
        <v>54.459244232642298</v>
      </c>
      <c r="I9" s="236"/>
    </row>
    <row r="10" spans="2:9" ht="18" customHeight="1" x14ac:dyDescent="0.25">
      <c r="B10" s="97" t="s">
        <v>3</v>
      </c>
      <c r="C10" s="12">
        <v>1446.54</v>
      </c>
      <c r="D10" s="12">
        <v>332000</v>
      </c>
      <c r="E10" s="12">
        <v>1115250</v>
      </c>
      <c r="F10" s="12">
        <v>1115161.1000000001</v>
      </c>
      <c r="G10" s="203">
        <f t="shared" si="0"/>
        <v>77091.618620985246</v>
      </c>
      <c r="H10" s="204">
        <f t="shared" si="1"/>
        <v>99.992028693118144</v>
      </c>
      <c r="I10" s="236"/>
    </row>
    <row r="11" spans="2:9" ht="18" customHeight="1" x14ac:dyDescent="0.25">
      <c r="B11" s="185" t="s">
        <v>20</v>
      </c>
      <c r="C11" s="14">
        <f>C8-C9-C10</f>
        <v>13535.599999999999</v>
      </c>
      <c r="D11" s="14">
        <f>D8-D9-D10</f>
        <v>0</v>
      </c>
      <c r="E11" s="14">
        <f t="shared" ref="E11:F11" si="2">E8-E9-E10</f>
        <v>0</v>
      </c>
      <c r="F11" s="14">
        <f t="shared" si="2"/>
        <v>319.33000000007451</v>
      </c>
      <c r="G11" s="203">
        <f t="shared" si="0"/>
        <v>2.3591861461632622</v>
      </c>
      <c r="H11" s="204">
        <v>0</v>
      </c>
      <c r="I11" s="236"/>
    </row>
    <row r="12" spans="2:9" ht="19.899999999999999" customHeight="1" x14ac:dyDescent="0.25">
      <c r="B12" s="166" t="s">
        <v>181</v>
      </c>
      <c r="C12" s="167"/>
      <c r="D12" s="167"/>
      <c r="E12" s="167"/>
      <c r="F12" s="167"/>
      <c r="G12" s="220">
        <v>0</v>
      </c>
      <c r="H12" s="221">
        <v>0</v>
      </c>
      <c r="I12" s="237"/>
    </row>
    <row r="13" spans="2:9" ht="18" customHeight="1" x14ac:dyDescent="0.25">
      <c r="B13" s="97" t="s">
        <v>46</v>
      </c>
      <c r="C13" s="12">
        <v>122984.74</v>
      </c>
      <c r="D13" s="12">
        <v>96000</v>
      </c>
      <c r="E13" s="12">
        <v>120443.15</v>
      </c>
      <c r="F13" s="12">
        <v>102920.54</v>
      </c>
      <c r="G13" s="203">
        <f t="shared" si="0"/>
        <v>83.685618231985529</v>
      </c>
      <c r="H13" s="204">
        <f t="shared" si="1"/>
        <v>85.451551209014383</v>
      </c>
      <c r="I13" s="237"/>
    </row>
    <row r="14" spans="2:9" ht="18" customHeight="1" x14ac:dyDescent="0.25">
      <c r="B14" s="97" t="s">
        <v>2</v>
      </c>
      <c r="C14" s="12">
        <v>91254.46</v>
      </c>
      <c r="D14" s="12">
        <v>92700</v>
      </c>
      <c r="E14" s="12">
        <v>148974.39000000001</v>
      </c>
      <c r="F14" s="12">
        <v>94159.96</v>
      </c>
      <c r="G14" s="203">
        <f t="shared" si="0"/>
        <v>103.18395396783895</v>
      </c>
      <c r="H14" s="204">
        <f t="shared" si="1"/>
        <v>63.205467731735631</v>
      </c>
      <c r="I14" s="236"/>
    </row>
    <row r="15" spans="2:9" ht="18" customHeight="1" x14ac:dyDescent="0.25">
      <c r="B15" s="97" t="s">
        <v>3</v>
      </c>
      <c r="C15" s="12">
        <v>2145.29</v>
      </c>
      <c r="D15" s="12">
        <v>3300</v>
      </c>
      <c r="E15" s="12">
        <v>21025.61</v>
      </c>
      <c r="F15" s="12">
        <v>13778.95</v>
      </c>
      <c r="G15" s="203">
        <f t="shared" si="0"/>
        <v>642.28845517389266</v>
      </c>
      <c r="H15" s="204">
        <f t="shared" si="1"/>
        <v>65.53412719060232</v>
      </c>
      <c r="I15" s="236"/>
    </row>
    <row r="16" spans="2:9" ht="18" customHeight="1" x14ac:dyDescent="0.25">
      <c r="B16" s="185" t="s">
        <v>20</v>
      </c>
      <c r="C16" s="14">
        <f>C13-C14-C15</f>
        <v>29584.989999999998</v>
      </c>
      <c r="D16" s="14">
        <f t="shared" ref="D16:F16" si="3">D13-D14-D15</f>
        <v>0</v>
      </c>
      <c r="E16" s="14">
        <f t="shared" si="3"/>
        <v>-49556.85000000002</v>
      </c>
      <c r="F16" s="14">
        <f t="shared" si="3"/>
        <v>-5018.3700000000135</v>
      </c>
      <c r="G16" s="203">
        <f t="shared" si="0"/>
        <v>-16.962554322310112</v>
      </c>
      <c r="H16" s="204">
        <f t="shared" si="1"/>
        <v>10.126491090535438</v>
      </c>
      <c r="I16" s="236"/>
    </row>
    <row r="17" spans="2:9" ht="19.149999999999999" customHeight="1" x14ac:dyDescent="0.25">
      <c r="B17" s="166" t="s">
        <v>182</v>
      </c>
      <c r="C17" s="167"/>
      <c r="D17" s="167"/>
      <c r="E17" s="167"/>
      <c r="F17" s="167"/>
      <c r="G17" s="220">
        <v>0</v>
      </c>
      <c r="H17" s="221">
        <v>0</v>
      </c>
      <c r="I17" s="237"/>
    </row>
    <row r="18" spans="2:9" ht="18" customHeight="1" x14ac:dyDescent="0.25">
      <c r="B18" s="97" t="s">
        <v>46</v>
      </c>
      <c r="C18" s="12">
        <v>270503.82</v>
      </c>
      <c r="D18" s="12">
        <v>171920</v>
      </c>
      <c r="E18" s="12">
        <v>158600</v>
      </c>
      <c r="F18" s="12">
        <v>162188.10999999999</v>
      </c>
      <c r="G18" s="203">
        <f t="shared" si="0"/>
        <v>59.957789135842873</v>
      </c>
      <c r="H18" s="204">
        <f t="shared" si="1"/>
        <v>102.26236443883985</v>
      </c>
      <c r="I18" s="237"/>
    </row>
    <row r="19" spans="2:9" ht="18" customHeight="1" x14ac:dyDescent="0.25">
      <c r="B19" s="97" t="s">
        <v>2</v>
      </c>
      <c r="C19" s="12">
        <v>156962.68</v>
      </c>
      <c r="D19" s="12">
        <v>171920</v>
      </c>
      <c r="E19" s="12">
        <v>158600</v>
      </c>
      <c r="F19" s="12">
        <v>158008.45000000001</v>
      </c>
      <c r="G19" s="203">
        <f t="shared" si="0"/>
        <v>100.6662539146248</v>
      </c>
      <c r="H19" s="204">
        <f t="shared" si="1"/>
        <v>99.627017654476674</v>
      </c>
      <c r="I19" s="237"/>
    </row>
    <row r="20" spans="2:9" ht="18" customHeight="1" x14ac:dyDescent="0.25">
      <c r="B20" s="97" t="s">
        <v>3</v>
      </c>
      <c r="C20" s="12">
        <v>99411.34</v>
      </c>
      <c r="D20" s="43"/>
      <c r="E20" s="43"/>
      <c r="F20" s="43"/>
      <c r="G20" s="203">
        <f t="shared" si="0"/>
        <v>0</v>
      </c>
      <c r="H20" s="204">
        <v>0</v>
      </c>
      <c r="I20" s="237"/>
    </row>
    <row r="21" spans="2:9" ht="18" customHeight="1" x14ac:dyDescent="0.25">
      <c r="B21" s="185" t="s">
        <v>20</v>
      </c>
      <c r="C21" s="14">
        <f>C18-C19-C20</f>
        <v>14129.800000000017</v>
      </c>
      <c r="D21" s="14">
        <f t="shared" ref="D21:F21" si="4">D18-D19-D20</f>
        <v>0</v>
      </c>
      <c r="E21" s="14">
        <f t="shared" si="4"/>
        <v>0</v>
      </c>
      <c r="F21" s="14">
        <f t="shared" si="4"/>
        <v>4179.6599999999744</v>
      </c>
      <c r="G21" s="203">
        <f t="shared" si="0"/>
        <v>29.580461153023883</v>
      </c>
      <c r="H21" s="204">
        <v>0</v>
      </c>
      <c r="I21" s="237"/>
    </row>
    <row r="22" spans="2:9" ht="37.15" customHeight="1" x14ac:dyDescent="0.25">
      <c r="B22" s="166" t="s">
        <v>183</v>
      </c>
      <c r="C22" s="168"/>
      <c r="D22" s="167"/>
      <c r="E22" s="168"/>
      <c r="F22" s="168"/>
      <c r="G22" s="220">
        <v>0</v>
      </c>
      <c r="H22" s="221">
        <v>0</v>
      </c>
      <c r="I22" s="237"/>
    </row>
    <row r="23" spans="2:9" ht="18" customHeight="1" x14ac:dyDescent="0.25">
      <c r="B23" s="97" t="s">
        <v>46</v>
      </c>
      <c r="C23" s="94">
        <v>546.02</v>
      </c>
      <c r="D23" s="12">
        <v>1200</v>
      </c>
      <c r="E23" s="94">
        <v>929.2</v>
      </c>
      <c r="F23" s="94">
        <v>929.2</v>
      </c>
      <c r="G23" s="203">
        <f t="shared" si="0"/>
        <v>170.17691659646169</v>
      </c>
      <c r="H23" s="204">
        <f t="shared" si="1"/>
        <v>100</v>
      </c>
      <c r="I23" s="236"/>
    </row>
    <row r="24" spans="2:9" ht="18" customHeight="1" x14ac:dyDescent="0.25">
      <c r="B24" s="97" t="s">
        <v>2</v>
      </c>
      <c r="C24" s="94">
        <v>546.02</v>
      </c>
      <c r="D24" s="12">
        <v>1200</v>
      </c>
      <c r="E24" s="94">
        <v>929.2</v>
      </c>
      <c r="F24" s="94">
        <v>929.2</v>
      </c>
      <c r="G24" s="203">
        <f t="shared" si="0"/>
        <v>170.17691659646169</v>
      </c>
      <c r="H24" s="204">
        <f t="shared" si="1"/>
        <v>100</v>
      </c>
      <c r="I24" s="236"/>
    </row>
    <row r="25" spans="2:9" ht="18" customHeight="1" x14ac:dyDescent="0.25">
      <c r="B25" s="185" t="s">
        <v>20</v>
      </c>
      <c r="C25" s="176">
        <f>C23-C24</f>
        <v>0</v>
      </c>
      <c r="D25" s="176">
        <f t="shared" ref="D25:F25" si="5">D23-D24</f>
        <v>0</v>
      </c>
      <c r="E25" s="176">
        <f t="shared" si="5"/>
        <v>0</v>
      </c>
      <c r="F25" s="176">
        <f t="shared" si="5"/>
        <v>0</v>
      </c>
      <c r="G25" s="203">
        <v>0</v>
      </c>
      <c r="H25" s="204">
        <v>0</v>
      </c>
      <c r="I25" s="236"/>
    </row>
    <row r="26" spans="2:9" ht="37.9" customHeight="1" x14ac:dyDescent="0.25">
      <c r="B26" s="166" t="s">
        <v>184</v>
      </c>
      <c r="C26" s="167"/>
      <c r="D26" s="167"/>
      <c r="E26" s="167"/>
      <c r="F26" s="167"/>
      <c r="G26" s="220">
        <v>0</v>
      </c>
      <c r="H26" s="221">
        <v>0</v>
      </c>
      <c r="I26" s="237"/>
    </row>
    <row r="27" spans="2:9" ht="18" customHeight="1" x14ac:dyDescent="0.25">
      <c r="B27" s="97" t="s">
        <v>46</v>
      </c>
      <c r="C27" s="12">
        <v>12678.88</v>
      </c>
      <c r="D27" s="12">
        <v>282950</v>
      </c>
      <c r="E27" s="12">
        <v>266866.25</v>
      </c>
      <c r="F27" s="12">
        <v>80536.83</v>
      </c>
      <c r="G27" s="203">
        <f t="shared" si="0"/>
        <v>635.20460797799183</v>
      </c>
      <c r="H27" s="204">
        <f t="shared" si="1"/>
        <v>30.178724360986074</v>
      </c>
      <c r="I27" s="237"/>
    </row>
    <row r="28" spans="2:9" ht="18" customHeight="1" x14ac:dyDescent="0.25">
      <c r="B28" s="97" t="s">
        <v>2</v>
      </c>
      <c r="C28" s="12">
        <v>9524.51</v>
      </c>
      <c r="D28" s="12">
        <v>17050</v>
      </c>
      <c r="E28" s="12">
        <v>50460.52</v>
      </c>
      <c r="F28" s="12">
        <v>29368.97</v>
      </c>
      <c r="G28" s="203">
        <f t="shared" si="0"/>
        <v>308.35150574675237</v>
      </c>
      <c r="H28" s="204">
        <f t="shared" si="1"/>
        <v>58.201877428135909</v>
      </c>
      <c r="I28" s="237"/>
    </row>
    <row r="29" spans="2:9" ht="18" customHeight="1" x14ac:dyDescent="0.25">
      <c r="B29" s="97" t="s">
        <v>3</v>
      </c>
      <c r="C29" s="94">
        <v>530.89</v>
      </c>
      <c r="D29" s="12">
        <v>265900</v>
      </c>
      <c r="E29" s="12">
        <v>222254.48</v>
      </c>
      <c r="F29" s="12">
        <v>50019.7</v>
      </c>
      <c r="G29" s="203">
        <f t="shared" si="0"/>
        <v>9421.8576352916807</v>
      </c>
      <c r="H29" s="204">
        <f t="shared" si="1"/>
        <v>22.505598087381635</v>
      </c>
      <c r="I29" s="237"/>
    </row>
    <row r="30" spans="2:9" ht="18" customHeight="1" x14ac:dyDescent="0.25">
      <c r="B30" s="185" t="s">
        <v>20</v>
      </c>
      <c r="C30" s="186">
        <f>C27-C28-C29</f>
        <v>2623.4799999999991</v>
      </c>
      <c r="D30" s="186">
        <f t="shared" ref="D30:F30" si="6">D27-D28-D29</f>
        <v>0</v>
      </c>
      <c r="E30" s="186">
        <f t="shared" si="6"/>
        <v>-5848.75</v>
      </c>
      <c r="F30" s="186">
        <f t="shared" si="6"/>
        <v>1148.1600000000035</v>
      </c>
      <c r="G30" s="203">
        <f t="shared" si="0"/>
        <v>43.764770457560338</v>
      </c>
      <c r="H30" s="204">
        <f t="shared" si="1"/>
        <v>-19.630861295148598</v>
      </c>
      <c r="I30" s="237"/>
    </row>
    <row r="31" spans="2:9" ht="35.450000000000003" customHeight="1" x14ac:dyDescent="0.25">
      <c r="B31" s="166" t="s">
        <v>185</v>
      </c>
      <c r="C31" s="167"/>
      <c r="D31" s="167"/>
      <c r="E31" s="167"/>
      <c r="F31" s="167"/>
      <c r="G31" s="220">
        <v>0</v>
      </c>
      <c r="H31" s="221">
        <v>0</v>
      </c>
      <c r="I31" s="236"/>
    </row>
    <row r="32" spans="2:9" ht="17.45" customHeight="1" x14ac:dyDescent="0.25">
      <c r="B32" s="97" t="s">
        <v>46</v>
      </c>
      <c r="C32" s="12">
        <v>1016826.28</v>
      </c>
      <c r="D32" s="12">
        <v>1166000</v>
      </c>
      <c r="E32" s="12">
        <v>1343000</v>
      </c>
      <c r="F32" s="12">
        <v>1184620.83</v>
      </c>
      <c r="G32" s="203">
        <f t="shared" si="0"/>
        <v>116.50179124009266</v>
      </c>
      <c r="H32" s="204">
        <f t="shared" si="1"/>
        <v>88.207061057334329</v>
      </c>
      <c r="I32" s="237"/>
    </row>
    <row r="33" spans="2:9" ht="17.45" customHeight="1" x14ac:dyDescent="0.25">
      <c r="B33" s="97" t="s">
        <v>2</v>
      </c>
      <c r="C33" s="12">
        <v>943439.01</v>
      </c>
      <c r="D33" s="12">
        <v>1166000</v>
      </c>
      <c r="E33" s="12">
        <v>1343000</v>
      </c>
      <c r="F33" s="12">
        <v>1184550.8</v>
      </c>
      <c r="G33" s="203">
        <f t="shared" si="0"/>
        <v>125.55669072874144</v>
      </c>
      <c r="H33" s="204">
        <f t="shared" si="1"/>
        <v>88.201846612062553</v>
      </c>
      <c r="I33" s="237"/>
    </row>
    <row r="34" spans="2:9" ht="17.45" customHeight="1" x14ac:dyDescent="0.25">
      <c r="B34" s="185" t="s">
        <v>20</v>
      </c>
      <c r="C34" s="14">
        <f>C32-C33</f>
        <v>73387.270000000019</v>
      </c>
      <c r="D34" s="14">
        <f>D32-D33</f>
        <v>0</v>
      </c>
      <c r="E34" s="14">
        <f>E32-E33</f>
        <v>0</v>
      </c>
      <c r="F34" s="14">
        <f>F32-F33</f>
        <v>70.03000000002794</v>
      </c>
      <c r="G34" s="203">
        <f t="shared" si="0"/>
        <v>9.5425269259951928E-2</v>
      </c>
      <c r="H34" s="204">
        <v>0</v>
      </c>
      <c r="I34" s="237"/>
    </row>
    <row r="35" spans="2:9" ht="17.45" customHeight="1" x14ac:dyDescent="0.25">
      <c r="B35" s="166" t="s">
        <v>186</v>
      </c>
      <c r="C35" s="167"/>
      <c r="D35" s="167"/>
      <c r="E35" s="167"/>
      <c r="F35" s="167"/>
      <c r="G35" s="220">
        <v>0</v>
      </c>
      <c r="H35" s="221">
        <v>0</v>
      </c>
      <c r="I35" s="237"/>
    </row>
    <row r="36" spans="2:9" ht="18" customHeight="1" x14ac:dyDescent="0.25">
      <c r="B36" s="97" t="s">
        <v>46</v>
      </c>
      <c r="C36" s="12">
        <v>5792.24</v>
      </c>
      <c r="D36" s="12">
        <v>2000</v>
      </c>
      <c r="E36" s="12">
        <v>5273.74</v>
      </c>
      <c r="F36" s="12">
        <v>3296.69</v>
      </c>
      <c r="G36" s="203">
        <f t="shared" si="0"/>
        <v>56.915631948952395</v>
      </c>
      <c r="H36" s="204">
        <f t="shared" si="1"/>
        <v>62.511424529840312</v>
      </c>
      <c r="I36" s="237"/>
    </row>
    <row r="37" spans="2:9" ht="18" customHeight="1" x14ac:dyDescent="0.25">
      <c r="B37" s="97" t="s">
        <v>2</v>
      </c>
      <c r="C37" s="12">
        <v>5090.25</v>
      </c>
      <c r="D37" s="12">
        <v>2000</v>
      </c>
      <c r="E37" s="12">
        <v>5273.74</v>
      </c>
      <c r="F37" s="12">
        <v>3296.69</v>
      </c>
      <c r="G37" s="203">
        <f t="shared" si="0"/>
        <v>64.764795442267072</v>
      </c>
      <c r="H37" s="204">
        <f t="shared" si="1"/>
        <v>62.511424529840312</v>
      </c>
      <c r="I37" s="237"/>
    </row>
    <row r="38" spans="2:9" ht="18" customHeight="1" x14ac:dyDescent="0.25">
      <c r="B38" s="185" t="s">
        <v>20</v>
      </c>
      <c r="C38" s="14">
        <f>C36-C37</f>
        <v>701.98999999999978</v>
      </c>
      <c r="D38" s="14">
        <f t="shared" ref="D38:F38" si="7">D36-D37</f>
        <v>0</v>
      </c>
      <c r="E38" s="14">
        <f t="shared" si="7"/>
        <v>0</v>
      </c>
      <c r="F38" s="14">
        <f t="shared" si="7"/>
        <v>0</v>
      </c>
      <c r="G38" s="203">
        <f t="shared" si="0"/>
        <v>0</v>
      </c>
      <c r="H38" s="204">
        <v>0</v>
      </c>
      <c r="I38" s="237"/>
    </row>
    <row r="39" spans="2:9" ht="18.600000000000001" customHeight="1" x14ac:dyDescent="0.25">
      <c r="B39" s="166" t="s">
        <v>187</v>
      </c>
      <c r="C39" s="167"/>
      <c r="D39" s="167"/>
      <c r="E39" s="167"/>
      <c r="F39" s="167"/>
      <c r="G39" s="220">
        <v>0</v>
      </c>
      <c r="H39" s="221">
        <v>0</v>
      </c>
      <c r="I39" s="236"/>
    </row>
    <row r="40" spans="2:9" ht="18" customHeight="1" x14ac:dyDescent="0.25">
      <c r="B40" s="97" t="s">
        <v>46</v>
      </c>
      <c r="C40" s="12">
        <v>283598.93</v>
      </c>
      <c r="D40" s="12">
        <v>2283900</v>
      </c>
      <c r="E40" s="12">
        <v>1792612.1</v>
      </c>
      <c r="F40" s="12">
        <v>657671.26</v>
      </c>
      <c r="G40" s="203">
        <f t="shared" si="0"/>
        <v>231.90188340978582</v>
      </c>
      <c r="H40" s="204">
        <f t="shared" si="1"/>
        <v>36.687873522665612</v>
      </c>
      <c r="I40" s="237"/>
    </row>
    <row r="41" spans="2:9" ht="18" customHeight="1" x14ac:dyDescent="0.25">
      <c r="B41" s="97" t="s">
        <v>2</v>
      </c>
      <c r="C41" s="12">
        <v>98961.05</v>
      </c>
      <c r="D41" s="12">
        <v>123900</v>
      </c>
      <c r="E41" s="12">
        <v>357255</v>
      </c>
      <c r="F41" s="12">
        <v>232177.09</v>
      </c>
      <c r="G41" s="203">
        <f t="shared" si="0"/>
        <v>234.61461857973416</v>
      </c>
      <c r="H41" s="204">
        <f t="shared" si="1"/>
        <v>64.989178597920244</v>
      </c>
      <c r="I41" s="237"/>
    </row>
    <row r="42" spans="2:9" ht="18" customHeight="1" x14ac:dyDescent="0.25">
      <c r="B42" s="97" t="s">
        <v>3</v>
      </c>
      <c r="C42" s="12">
        <v>140642.65</v>
      </c>
      <c r="D42" s="12">
        <v>2160000</v>
      </c>
      <c r="E42" s="12">
        <v>1468500</v>
      </c>
      <c r="F42" s="12">
        <v>368362.6</v>
      </c>
      <c r="G42" s="203">
        <f t="shared" si="0"/>
        <v>261.91386467760668</v>
      </c>
      <c r="H42" s="204">
        <f t="shared" si="1"/>
        <v>25.084276472591078</v>
      </c>
      <c r="I42" s="237"/>
    </row>
    <row r="43" spans="2:9" ht="18" customHeight="1" x14ac:dyDescent="0.25">
      <c r="B43" s="185" t="s">
        <v>20</v>
      </c>
      <c r="C43" s="186">
        <f>C40-C41-C42</f>
        <v>43995.23000000001</v>
      </c>
      <c r="D43" s="186">
        <f t="shared" ref="D43:F43" si="8">D40-D41-D42</f>
        <v>0</v>
      </c>
      <c r="E43" s="186">
        <f t="shared" si="8"/>
        <v>-33142.899999999907</v>
      </c>
      <c r="F43" s="186">
        <f t="shared" si="8"/>
        <v>57131.570000000065</v>
      </c>
      <c r="G43" s="203">
        <f t="shared" si="0"/>
        <v>129.85855512063478</v>
      </c>
      <c r="H43" s="204">
        <f t="shared" si="1"/>
        <v>-172.37951416442201</v>
      </c>
      <c r="I43" s="237"/>
    </row>
    <row r="44" spans="2:9" ht="18" customHeight="1" x14ac:dyDescent="0.25">
      <c r="B44" s="166" t="s">
        <v>188</v>
      </c>
      <c r="C44" s="167"/>
      <c r="D44" s="167"/>
      <c r="E44" s="167"/>
      <c r="F44" s="167"/>
      <c r="G44" s="220">
        <v>0</v>
      </c>
      <c r="H44" s="221">
        <v>0</v>
      </c>
      <c r="I44" s="237"/>
    </row>
    <row r="45" spans="2:9" ht="18.600000000000001" customHeight="1" x14ac:dyDescent="0.25">
      <c r="B45" s="97" t="s">
        <v>46</v>
      </c>
      <c r="C45" s="12">
        <v>1061.78</v>
      </c>
      <c r="D45" s="12">
        <v>1200</v>
      </c>
      <c r="E45" s="12">
        <v>4800</v>
      </c>
      <c r="F45" s="12">
        <v>4423.57</v>
      </c>
      <c r="G45" s="203">
        <f t="shared" si="0"/>
        <v>416.61832017932153</v>
      </c>
      <c r="H45" s="204">
        <f t="shared" si="1"/>
        <v>92.157708333333332</v>
      </c>
      <c r="I45" s="236"/>
    </row>
    <row r="46" spans="2:9" ht="18.600000000000001" customHeight="1" x14ac:dyDescent="0.25">
      <c r="B46" s="97" t="s">
        <v>2</v>
      </c>
      <c r="C46" s="12">
        <v>1061.79</v>
      </c>
      <c r="D46" s="12">
        <v>1200</v>
      </c>
      <c r="E46" s="12">
        <v>3800</v>
      </c>
      <c r="F46" s="12">
        <v>3423.57</v>
      </c>
      <c r="G46" s="203">
        <f t="shared" si="0"/>
        <v>322.43381459610657</v>
      </c>
      <c r="H46" s="204">
        <f t="shared" si="1"/>
        <v>90.093947368421055</v>
      </c>
      <c r="I46" s="236"/>
    </row>
    <row r="47" spans="2:9" ht="18.600000000000001" customHeight="1" x14ac:dyDescent="0.25">
      <c r="B47" s="97" t="s">
        <v>3</v>
      </c>
      <c r="C47" s="43"/>
      <c r="D47" s="43"/>
      <c r="E47" s="12">
        <v>1000</v>
      </c>
      <c r="F47" s="12">
        <v>1000</v>
      </c>
      <c r="G47" s="203">
        <v>0</v>
      </c>
      <c r="H47" s="204">
        <f t="shared" si="1"/>
        <v>100</v>
      </c>
      <c r="I47" s="236"/>
    </row>
    <row r="48" spans="2:9" ht="18.600000000000001" customHeight="1" x14ac:dyDescent="0.25">
      <c r="B48" s="185" t="s">
        <v>20</v>
      </c>
      <c r="C48" s="186">
        <f>C45-C46</f>
        <v>-9.9999999999909051E-3</v>
      </c>
      <c r="D48" s="186">
        <f>D45-D46</f>
        <v>0</v>
      </c>
      <c r="E48" s="14">
        <f>E45-E46-E47</f>
        <v>0</v>
      </c>
      <c r="F48" s="14">
        <f>F45-F46-F47</f>
        <v>0</v>
      </c>
      <c r="G48" s="203">
        <f t="shared" si="0"/>
        <v>0</v>
      </c>
      <c r="H48" s="204">
        <v>0</v>
      </c>
      <c r="I48" s="236"/>
    </row>
    <row r="49" spans="1:10" ht="30" customHeight="1" x14ac:dyDescent="0.25">
      <c r="B49" s="190" t="s">
        <v>189</v>
      </c>
      <c r="C49" s="191"/>
      <c r="D49" s="191"/>
      <c r="E49" s="191"/>
      <c r="F49" s="191"/>
      <c r="G49" s="220">
        <v>0</v>
      </c>
      <c r="H49" s="221">
        <v>0</v>
      </c>
      <c r="I49" s="237"/>
    </row>
    <row r="50" spans="1:10" ht="18" customHeight="1" x14ac:dyDescent="0.25">
      <c r="B50" s="194" t="s">
        <v>46</v>
      </c>
      <c r="C50" s="155">
        <v>0</v>
      </c>
      <c r="D50" s="155">
        <v>0</v>
      </c>
      <c r="E50" s="155">
        <v>0</v>
      </c>
      <c r="F50" s="155">
        <v>0</v>
      </c>
      <c r="G50" s="203">
        <v>0</v>
      </c>
      <c r="H50" s="204">
        <v>0</v>
      </c>
      <c r="I50" s="237"/>
    </row>
    <row r="51" spans="1:10" ht="18" customHeight="1" x14ac:dyDescent="0.25">
      <c r="B51" s="192" t="s">
        <v>2</v>
      </c>
      <c r="C51" s="193">
        <v>0</v>
      </c>
      <c r="D51" s="193">
        <v>0</v>
      </c>
      <c r="E51" s="193">
        <v>0</v>
      </c>
      <c r="F51" s="193">
        <v>0</v>
      </c>
      <c r="G51" s="203">
        <v>0</v>
      </c>
      <c r="H51" s="204">
        <v>0</v>
      </c>
      <c r="I51" s="237"/>
    </row>
    <row r="52" spans="1:10" ht="18.600000000000001" customHeight="1" thickBot="1" x14ac:dyDescent="0.3">
      <c r="B52" s="187" t="s">
        <v>20</v>
      </c>
      <c r="C52" s="201">
        <v>0</v>
      </c>
      <c r="D52" s="188">
        <v>0</v>
      </c>
      <c r="E52" s="189">
        <v>0</v>
      </c>
      <c r="F52" s="188">
        <v>0</v>
      </c>
      <c r="G52" s="212">
        <v>0</v>
      </c>
      <c r="H52" s="213">
        <v>0</v>
      </c>
      <c r="I52" s="236"/>
    </row>
    <row r="53" spans="1:10" ht="18.600000000000001" customHeight="1" x14ac:dyDescent="0.25">
      <c r="B53" s="195" t="s">
        <v>194</v>
      </c>
      <c r="C53" s="199">
        <f>C8+C13+C18+C23+C27+C32+C36+C40+C45+C50</f>
        <v>1746164.33</v>
      </c>
      <c r="D53" s="207">
        <f>D8+D13+D18+D23+D27+D32+D40+D36+D45</f>
        <v>4373870</v>
      </c>
      <c r="E53" s="210">
        <f>E8+E13+E18+E23+E27+E32+E40+E45+E36</f>
        <v>4843010.68</v>
      </c>
      <c r="F53" s="205">
        <f>F8+F13+F18+F23+F27+F32+F36+F40+F45</f>
        <v>3331256.85</v>
      </c>
      <c r="G53" s="214">
        <f t="shared" si="0"/>
        <v>190.77567859835963</v>
      </c>
      <c r="H53" s="215">
        <f t="shared" si="1"/>
        <v>68.784833858759939</v>
      </c>
      <c r="I53" s="237"/>
    </row>
    <row r="54" spans="1:10" ht="25.15" customHeight="1" x14ac:dyDescent="0.25">
      <c r="B54" s="196" t="s">
        <v>195</v>
      </c>
      <c r="C54" s="200">
        <f>C9+C10+C14+C15+C19+C24+C28+C29+C33+C37+C41+C42+C46+C47+C51+C20</f>
        <v>1568205.98</v>
      </c>
      <c r="D54" s="208">
        <f>D9+D10+D14+D15+D19+D24+D28+D33+D41+D42+D46+D29+D37</f>
        <v>4373870</v>
      </c>
      <c r="E54" s="208">
        <f>E9+E10+E14+E15+E19+E24+E28+E29+E33+E37+E41+E42+E46+E47</f>
        <v>4931559.18</v>
      </c>
      <c r="F54" s="218">
        <f>F9+F10+F14+F15+F19+F24+F28+F29+F33+F37+F41+F42+F46+F47</f>
        <v>3273426.4699999993</v>
      </c>
      <c r="G54" s="203">
        <f t="shared" si="0"/>
        <v>208.73702254342885</v>
      </c>
      <c r="H54" s="204">
        <f t="shared" si="1"/>
        <v>66.377110169850965</v>
      </c>
      <c r="I54" s="238"/>
    </row>
    <row r="55" spans="1:10" ht="18" customHeight="1" thickBot="1" x14ac:dyDescent="0.3">
      <c r="B55" s="197" t="s">
        <v>20</v>
      </c>
      <c r="C55" s="198">
        <f>C53-C54</f>
        <v>177958.35000000009</v>
      </c>
      <c r="D55" s="209">
        <f>D53-D54</f>
        <v>0</v>
      </c>
      <c r="E55" s="211">
        <f>E53-E54</f>
        <v>-88548.5</v>
      </c>
      <c r="F55" s="206">
        <f>F53-F54</f>
        <v>57830.38000000082</v>
      </c>
      <c r="G55" s="216">
        <f t="shared" si="0"/>
        <v>32.496581362999144</v>
      </c>
      <c r="H55" s="217">
        <f t="shared" si="1"/>
        <v>-65.309271190365521</v>
      </c>
      <c r="I55" s="239"/>
    </row>
    <row r="56" spans="1:10" ht="27.6" customHeight="1" x14ac:dyDescent="0.25">
      <c r="A56" s="143"/>
      <c r="B56" s="259"/>
      <c r="C56" s="260"/>
      <c r="D56" s="260"/>
      <c r="E56" s="260"/>
      <c r="F56" s="260"/>
      <c r="G56" s="261"/>
      <c r="H56" s="262"/>
      <c r="I56" s="240"/>
      <c r="J56" s="258"/>
    </row>
    <row r="57" spans="1:10" ht="29.45" customHeight="1" x14ac:dyDescent="0.25">
      <c r="A57" s="143"/>
      <c r="B57" s="241"/>
      <c r="C57" s="242"/>
      <c r="D57" s="242"/>
      <c r="E57" s="242"/>
      <c r="F57" s="242"/>
      <c r="G57" s="243"/>
      <c r="H57" s="244"/>
      <c r="I57" s="237"/>
    </row>
    <row r="58" spans="1:10" ht="34.9" customHeight="1" x14ac:dyDescent="0.25">
      <c r="B58" s="245"/>
      <c r="C58" s="242"/>
      <c r="D58" s="242"/>
      <c r="E58" s="242"/>
      <c r="F58" s="242"/>
      <c r="G58" s="243"/>
      <c r="H58" s="246"/>
      <c r="I58" s="237"/>
    </row>
    <row r="59" spans="1:10" ht="34.15" customHeight="1" x14ac:dyDescent="0.25">
      <c r="B59" s="247"/>
      <c r="C59" s="248"/>
      <c r="D59" s="248"/>
      <c r="E59" s="248"/>
      <c r="F59" s="248"/>
      <c r="G59" s="243"/>
      <c r="H59" s="249"/>
      <c r="I59" s="237"/>
      <c r="J59" s="219"/>
    </row>
    <row r="60" spans="1:10" ht="18.600000000000001" customHeight="1" x14ac:dyDescent="0.25">
      <c r="B60" s="250"/>
      <c r="C60" s="251"/>
      <c r="D60" s="251"/>
      <c r="E60" s="251"/>
      <c r="F60" s="251"/>
      <c r="G60" s="252"/>
      <c r="H60" s="253"/>
      <c r="I60" s="236"/>
      <c r="J60" s="219"/>
    </row>
    <row r="61" spans="1:10" ht="18" customHeight="1" x14ac:dyDescent="0.25">
      <c r="B61" s="250"/>
      <c r="C61" s="251"/>
      <c r="D61" s="251"/>
      <c r="E61" s="251"/>
      <c r="F61" s="251"/>
      <c r="G61" s="252"/>
      <c r="H61" s="249"/>
      <c r="I61" s="237"/>
      <c r="J61" s="219"/>
    </row>
    <row r="62" spans="1:10" ht="18" customHeight="1" x14ac:dyDescent="0.25">
      <c r="B62" s="247"/>
      <c r="C62" s="248"/>
      <c r="D62" s="248"/>
      <c r="E62" s="248"/>
      <c r="F62" s="248"/>
      <c r="G62" s="252"/>
      <c r="H62" s="249"/>
      <c r="I62" s="237"/>
      <c r="J62" s="219"/>
    </row>
    <row r="63" spans="1:10" ht="18" customHeight="1" x14ac:dyDescent="0.25">
      <c r="B63" s="250"/>
      <c r="C63" s="251"/>
      <c r="D63" s="251"/>
      <c r="E63" s="251"/>
      <c r="F63" s="251"/>
      <c r="G63" s="252"/>
      <c r="H63" s="249"/>
      <c r="I63" s="237"/>
      <c r="J63" s="219"/>
    </row>
    <row r="64" spans="1:10" ht="18.600000000000001" customHeight="1" x14ac:dyDescent="0.25">
      <c r="B64" s="250"/>
      <c r="C64" s="251"/>
      <c r="D64" s="251"/>
      <c r="E64" s="251"/>
      <c r="F64" s="251"/>
      <c r="G64" s="252"/>
      <c r="H64" s="253"/>
      <c r="I64" s="236"/>
      <c r="J64" s="219"/>
    </row>
    <row r="65" spans="2:10" ht="18.600000000000001" customHeight="1" x14ac:dyDescent="0.25">
      <c r="B65" s="247"/>
      <c r="C65" s="248"/>
      <c r="D65" s="248"/>
      <c r="E65" s="248"/>
      <c r="F65" s="248"/>
      <c r="G65" s="245"/>
      <c r="H65" s="249"/>
      <c r="I65" s="237"/>
      <c r="J65" s="219"/>
    </row>
    <row r="66" spans="2:10" ht="18" customHeight="1" x14ac:dyDescent="0.25">
      <c r="B66" s="250"/>
      <c r="C66" s="251"/>
      <c r="D66" s="251"/>
      <c r="E66" s="251"/>
      <c r="F66" s="251"/>
      <c r="G66" s="252"/>
      <c r="H66" s="249"/>
      <c r="I66" s="237"/>
      <c r="J66" s="219"/>
    </row>
    <row r="67" spans="2:10" ht="17.45" customHeight="1" x14ac:dyDescent="0.25">
      <c r="B67" s="250"/>
      <c r="C67" s="251"/>
      <c r="D67" s="254"/>
      <c r="E67" s="254"/>
      <c r="F67" s="254"/>
      <c r="G67" s="252"/>
      <c r="H67" s="249"/>
      <c r="I67" s="237"/>
      <c r="J67" s="219"/>
    </row>
    <row r="68" spans="2:10" x14ac:dyDescent="0.25">
      <c r="B68" s="247"/>
      <c r="C68" s="255"/>
      <c r="D68" s="248"/>
      <c r="E68" s="255"/>
      <c r="F68" s="255"/>
      <c r="G68" s="252"/>
      <c r="H68" s="241"/>
      <c r="I68" s="256"/>
      <c r="J68" s="219"/>
    </row>
    <row r="69" spans="2:10" x14ac:dyDescent="0.25">
      <c r="B69" s="250"/>
      <c r="C69" s="257"/>
      <c r="D69" s="251"/>
      <c r="E69" s="257"/>
      <c r="F69" s="257"/>
      <c r="G69" s="252"/>
      <c r="H69" s="241"/>
      <c r="I69" s="256"/>
      <c r="J69" s="219"/>
    </row>
    <row r="70" spans="2:10" ht="39.6" customHeight="1" x14ac:dyDescent="0.25">
      <c r="B70" s="247"/>
      <c r="C70" s="248"/>
      <c r="D70" s="248"/>
      <c r="E70" s="248"/>
      <c r="F70" s="248"/>
      <c r="G70" s="252"/>
      <c r="H70" s="241"/>
      <c r="I70" s="256"/>
      <c r="J70" s="219"/>
    </row>
    <row r="71" spans="2:10" x14ac:dyDescent="0.25">
      <c r="B71" s="250"/>
      <c r="C71" s="251"/>
      <c r="D71" s="251"/>
      <c r="E71" s="251"/>
      <c r="F71" s="251"/>
      <c r="G71" s="252"/>
      <c r="H71" s="241"/>
      <c r="I71" s="256"/>
      <c r="J71" s="219"/>
    </row>
    <row r="72" spans="2:10" x14ac:dyDescent="0.25">
      <c r="B72" s="250"/>
      <c r="C72" s="257"/>
      <c r="D72" s="251"/>
      <c r="E72" s="251"/>
      <c r="F72" s="251"/>
      <c r="G72" s="252"/>
      <c r="H72" s="241"/>
      <c r="I72" s="256"/>
      <c r="J72" s="219"/>
    </row>
    <row r="73" spans="2:10" ht="38.450000000000003" customHeight="1" x14ac:dyDescent="0.25">
      <c r="B73" s="247"/>
      <c r="C73" s="248"/>
      <c r="D73" s="248"/>
      <c r="E73" s="248"/>
      <c r="F73" s="248"/>
      <c r="G73" s="252"/>
      <c r="H73" s="241"/>
      <c r="I73" s="256"/>
      <c r="J73" s="219"/>
    </row>
    <row r="74" spans="2:10" x14ac:dyDescent="0.25">
      <c r="B74" s="250"/>
      <c r="C74" s="251"/>
      <c r="D74" s="251"/>
      <c r="E74" s="251"/>
      <c r="F74" s="251"/>
      <c r="G74" s="252"/>
      <c r="H74" s="241"/>
      <c r="I74" s="256"/>
      <c r="J74" s="219"/>
    </row>
    <row r="75" spans="2:10" x14ac:dyDescent="0.25">
      <c r="B75" s="247"/>
      <c r="C75" s="248"/>
      <c r="D75" s="248"/>
      <c r="E75" s="248"/>
      <c r="F75" s="248"/>
      <c r="G75" s="252"/>
      <c r="H75" s="241"/>
      <c r="I75" s="256"/>
      <c r="J75" s="219"/>
    </row>
    <row r="76" spans="2:10" x14ac:dyDescent="0.25">
      <c r="B76" s="250"/>
      <c r="C76" s="251"/>
      <c r="D76" s="251"/>
      <c r="E76" s="251"/>
      <c r="F76" s="251"/>
      <c r="G76" s="252"/>
      <c r="H76" s="241"/>
      <c r="I76" s="256"/>
      <c r="J76" s="219"/>
    </row>
    <row r="77" spans="2:10" x14ac:dyDescent="0.25">
      <c r="B77" s="247"/>
      <c r="C77" s="248"/>
      <c r="D77" s="248"/>
      <c r="E77" s="248"/>
      <c r="F77" s="248"/>
      <c r="G77" s="252"/>
      <c r="H77" s="241"/>
      <c r="I77" s="256"/>
      <c r="J77" s="219"/>
    </row>
    <row r="78" spans="2:10" x14ac:dyDescent="0.25">
      <c r="B78" s="250"/>
      <c r="C78" s="251"/>
      <c r="D78" s="251"/>
      <c r="E78" s="251"/>
      <c r="F78" s="251"/>
      <c r="G78" s="252"/>
      <c r="H78" s="241"/>
      <c r="I78" s="256"/>
      <c r="J78" s="219"/>
    </row>
    <row r="79" spans="2:10" x14ac:dyDescent="0.25">
      <c r="B79" s="250"/>
      <c r="C79" s="251"/>
      <c r="D79" s="251"/>
      <c r="E79" s="251"/>
      <c r="F79" s="251"/>
      <c r="G79" s="252"/>
      <c r="H79" s="241"/>
      <c r="I79" s="256"/>
      <c r="J79" s="219"/>
    </row>
    <row r="80" spans="2:10" x14ac:dyDescent="0.25">
      <c r="B80" s="247"/>
      <c r="C80" s="248"/>
      <c r="D80" s="248"/>
      <c r="E80" s="248"/>
      <c r="F80" s="248"/>
      <c r="G80" s="252"/>
      <c r="H80" s="241"/>
      <c r="I80" s="256"/>
      <c r="J80" s="219"/>
    </row>
    <row r="81" spans="2:10" x14ac:dyDescent="0.25">
      <c r="B81" s="250"/>
      <c r="C81" s="251"/>
      <c r="D81" s="251"/>
      <c r="E81" s="251"/>
      <c r="F81" s="251"/>
      <c r="G81" s="252"/>
      <c r="H81" s="241"/>
      <c r="I81" s="256"/>
      <c r="J81" s="219"/>
    </row>
    <row r="82" spans="2:10" x14ac:dyDescent="0.25">
      <c r="B82" s="250"/>
      <c r="C82" s="254"/>
      <c r="D82" s="254"/>
      <c r="E82" s="251"/>
      <c r="F82" s="251"/>
      <c r="G82" s="252"/>
      <c r="H82" s="241"/>
      <c r="I82" s="256"/>
      <c r="J82" s="219"/>
    </row>
    <row r="83" spans="2:10" ht="39.6" customHeight="1" x14ac:dyDescent="0.25">
      <c r="B83" s="247"/>
      <c r="C83" s="255"/>
      <c r="D83" s="255"/>
      <c r="E83" s="255"/>
      <c r="F83" s="255"/>
      <c r="G83" s="252"/>
      <c r="H83" s="241"/>
      <c r="I83" s="256"/>
      <c r="J83" s="219"/>
    </row>
    <row r="84" spans="2:10" x14ac:dyDescent="0.25">
      <c r="B84" s="250"/>
      <c r="C84" s="254"/>
      <c r="D84" s="254"/>
      <c r="E84" s="254"/>
      <c r="F84" s="254"/>
      <c r="G84" s="252"/>
      <c r="H84" s="241"/>
      <c r="I84" s="256"/>
      <c r="J84" s="219"/>
    </row>
    <row r="85" spans="2:10" x14ac:dyDescent="0.25">
      <c r="B85" s="241"/>
      <c r="C85" s="241"/>
      <c r="D85" s="241"/>
      <c r="E85" s="241"/>
      <c r="F85" s="241"/>
      <c r="G85" s="252"/>
      <c r="H85" s="241"/>
      <c r="I85" s="256"/>
      <c r="J85" s="219"/>
    </row>
    <row r="86" spans="2:10" x14ac:dyDescent="0.25">
      <c r="B86" s="241"/>
      <c r="C86" s="241"/>
      <c r="D86" s="241"/>
      <c r="E86" s="241"/>
      <c r="F86" s="241"/>
      <c r="G86" s="241"/>
      <c r="H86" s="241"/>
      <c r="I86" s="256"/>
      <c r="J86" s="219"/>
    </row>
    <row r="87" spans="2:10" x14ac:dyDescent="0.25">
      <c r="B87" s="241"/>
      <c r="C87" s="241"/>
      <c r="D87" s="241"/>
      <c r="E87" s="241"/>
      <c r="F87" s="241"/>
      <c r="G87" s="241"/>
      <c r="H87" s="241"/>
      <c r="I87" s="256"/>
      <c r="J87" s="219"/>
    </row>
    <row r="88" spans="2:10" x14ac:dyDescent="0.25">
      <c r="B88" s="241"/>
      <c r="C88" s="241"/>
      <c r="D88" s="241"/>
      <c r="E88" s="241"/>
      <c r="F88" s="241"/>
      <c r="G88" s="241"/>
      <c r="H88" s="241"/>
      <c r="I88" s="256"/>
      <c r="J88" s="219"/>
    </row>
    <row r="89" spans="2:10" x14ac:dyDescent="0.25">
      <c r="B89" s="241"/>
      <c r="C89" s="241"/>
      <c r="D89" s="241"/>
      <c r="E89" s="241"/>
      <c r="F89" s="241"/>
      <c r="G89" s="241"/>
      <c r="H89" s="241"/>
      <c r="I89" s="256"/>
      <c r="J89" s="219"/>
    </row>
    <row r="90" spans="2:10" x14ac:dyDescent="0.25">
      <c r="B90" s="241"/>
      <c r="C90" s="241"/>
      <c r="D90" s="241"/>
      <c r="E90" s="241"/>
      <c r="F90" s="241"/>
      <c r="G90" s="241"/>
      <c r="H90" s="241"/>
      <c r="I90" s="256"/>
      <c r="J90" s="219"/>
    </row>
    <row r="91" spans="2:10" x14ac:dyDescent="0.25">
      <c r="B91" s="241"/>
      <c r="C91" s="241"/>
      <c r="D91" s="241"/>
      <c r="E91" s="241"/>
      <c r="F91" s="241"/>
      <c r="G91" s="241"/>
      <c r="H91" s="241"/>
      <c r="I91" s="256"/>
      <c r="J91" s="219"/>
    </row>
    <row r="92" spans="2:10" x14ac:dyDescent="0.25">
      <c r="B92" s="143"/>
      <c r="C92" s="143"/>
      <c r="D92" s="143"/>
      <c r="E92" s="143"/>
      <c r="F92" s="143"/>
      <c r="G92" s="143"/>
      <c r="H92" s="143"/>
      <c r="I92" s="256"/>
      <c r="J92" s="219"/>
    </row>
    <row r="93" spans="2:10" x14ac:dyDescent="0.25">
      <c r="B93" s="143"/>
      <c r="C93" s="143"/>
      <c r="D93" s="143"/>
      <c r="E93" s="143"/>
      <c r="F93" s="143"/>
      <c r="G93" s="143"/>
      <c r="H93" s="143"/>
      <c r="I93" s="143"/>
    </row>
    <row r="94" spans="2:10" x14ac:dyDescent="0.25">
      <c r="B94" s="143"/>
      <c r="C94" s="143"/>
      <c r="D94" s="143"/>
      <c r="E94" s="143"/>
      <c r="F94" s="143"/>
      <c r="G94" s="143"/>
      <c r="H94" s="143"/>
      <c r="I94" s="143"/>
    </row>
    <row r="95" spans="2:10" x14ac:dyDescent="0.25">
      <c r="B95" s="143"/>
      <c r="C95" s="143"/>
      <c r="D95" s="143"/>
      <c r="E95" s="143"/>
      <c r="F95" s="143"/>
      <c r="G95" s="143"/>
      <c r="H95" s="143"/>
      <c r="I95" s="143"/>
    </row>
    <row r="96" spans="2:10" x14ac:dyDescent="0.25">
      <c r="B96" s="143"/>
      <c r="C96" s="143"/>
      <c r="D96" s="143"/>
      <c r="E96" s="143"/>
      <c r="F96" s="143"/>
      <c r="G96" s="143"/>
      <c r="H96" s="143"/>
      <c r="I96" s="143"/>
    </row>
    <row r="97" spans="2:9" x14ac:dyDescent="0.25">
      <c r="B97" s="143"/>
      <c r="C97" s="143"/>
      <c r="D97" s="143"/>
      <c r="E97" s="143"/>
      <c r="F97" s="143"/>
      <c r="G97" s="143"/>
      <c r="H97" s="143"/>
      <c r="I97" s="143"/>
    </row>
    <row r="98" spans="2:9" x14ac:dyDescent="0.25">
      <c r="B98" s="143"/>
      <c r="C98" s="143"/>
      <c r="D98" s="143"/>
      <c r="E98" s="143"/>
      <c r="F98" s="143"/>
      <c r="G98" s="143"/>
      <c r="H98" s="143"/>
      <c r="I98" s="143"/>
    </row>
    <row r="99" spans="2:9" x14ac:dyDescent="0.25">
      <c r="B99" s="143"/>
      <c r="C99" s="143"/>
      <c r="D99" s="143"/>
      <c r="E99" s="143"/>
      <c r="F99" s="143"/>
      <c r="G99" s="143"/>
      <c r="H99" s="143"/>
      <c r="I99" s="143"/>
    </row>
    <row r="100" spans="2:9" x14ac:dyDescent="0.25">
      <c r="B100" s="143"/>
      <c r="C100" s="143"/>
      <c r="D100" s="143"/>
      <c r="E100" s="143"/>
      <c r="F100" s="143"/>
      <c r="G100" s="143"/>
      <c r="H100" s="143"/>
      <c r="I100" s="143"/>
    </row>
    <row r="101" spans="2:9" x14ac:dyDescent="0.25">
      <c r="B101" s="143"/>
      <c r="C101" s="143"/>
      <c r="D101" s="143"/>
      <c r="E101" s="143"/>
      <c r="F101" s="143"/>
      <c r="G101" s="143"/>
      <c r="H101" s="143"/>
      <c r="I101" s="143"/>
    </row>
    <row r="102" spans="2:9" x14ac:dyDescent="0.25">
      <c r="B102" s="143"/>
      <c r="C102" s="143"/>
      <c r="D102" s="143"/>
      <c r="E102" s="143"/>
      <c r="F102" s="143"/>
      <c r="G102" s="143"/>
      <c r="H102" s="143"/>
      <c r="I102" s="143"/>
    </row>
  </sheetData>
  <mergeCells count="1">
    <mergeCell ref="D3:F3"/>
  </mergeCells>
  <pageMargins left="0.25" right="0.25" top="0.75" bottom="0.75" header="0.3" footer="0.3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2"/>
  <sheetViews>
    <sheetView workbookViewId="0">
      <selection activeCell="C22" sqref="C22"/>
    </sheetView>
  </sheetViews>
  <sheetFormatPr defaultRowHeight="15" x14ac:dyDescent="0.25"/>
  <cols>
    <col min="1" max="1" width="36.7109375" customWidth="1"/>
    <col min="2" max="2" width="26.7109375" customWidth="1"/>
    <col min="3" max="3" width="28" customWidth="1"/>
    <col min="4" max="4" width="24.140625" customWidth="1"/>
    <col min="5" max="5" width="19.7109375" customWidth="1"/>
    <col min="6" max="6" width="13.85546875" customWidth="1"/>
    <col min="7" max="7" width="17.28515625" customWidth="1"/>
  </cols>
  <sheetData>
    <row r="1" spans="1:7" x14ac:dyDescent="0.25">
      <c r="A1" s="30"/>
      <c r="B1" s="70"/>
      <c r="C1" s="295"/>
      <c r="D1" s="295"/>
      <c r="E1" s="30"/>
      <c r="F1" s="30"/>
      <c r="G1" s="30"/>
    </row>
    <row r="2" spans="1:7" x14ac:dyDescent="0.25">
      <c r="A2" s="30"/>
      <c r="B2" s="70"/>
      <c r="C2" s="295" t="s">
        <v>6</v>
      </c>
      <c r="D2" s="295"/>
      <c r="E2" s="30"/>
      <c r="F2" s="30"/>
      <c r="G2" s="30"/>
    </row>
    <row r="3" spans="1:7" x14ac:dyDescent="0.25">
      <c r="A3" s="30"/>
      <c r="B3" s="70"/>
      <c r="C3" s="295" t="s">
        <v>23</v>
      </c>
      <c r="D3" s="295"/>
      <c r="E3" s="30"/>
      <c r="F3" s="30"/>
      <c r="G3" s="30"/>
    </row>
    <row r="4" spans="1:7" x14ac:dyDescent="0.25">
      <c r="A4" s="30"/>
      <c r="B4" s="70"/>
      <c r="C4" s="295" t="s">
        <v>24</v>
      </c>
      <c r="D4" s="295"/>
      <c r="E4" s="30"/>
      <c r="F4" s="30"/>
      <c r="G4" s="30"/>
    </row>
    <row r="5" spans="1:7" ht="15.75" thickBot="1" x14ac:dyDescent="0.3">
      <c r="A5" s="30"/>
      <c r="B5" s="295"/>
      <c r="C5" s="295"/>
      <c r="D5" s="295"/>
      <c r="E5" s="30"/>
      <c r="F5" s="30"/>
      <c r="G5" s="30"/>
    </row>
    <row r="6" spans="1:7" ht="26.25" thickBot="1" x14ac:dyDescent="0.3">
      <c r="A6" s="89" t="s">
        <v>141</v>
      </c>
      <c r="B6" s="103" t="s">
        <v>142</v>
      </c>
      <c r="C6" s="101" t="s">
        <v>0</v>
      </c>
      <c r="D6" s="104" t="s">
        <v>143</v>
      </c>
      <c r="E6" s="90" t="s">
        <v>144</v>
      </c>
      <c r="F6" s="90" t="s">
        <v>146</v>
      </c>
      <c r="G6" s="91" t="s">
        <v>147</v>
      </c>
    </row>
    <row r="7" spans="1:7" x14ac:dyDescent="0.25">
      <c r="A7" s="31" t="s">
        <v>12</v>
      </c>
      <c r="B7" s="31">
        <v>2</v>
      </c>
      <c r="C7" s="82">
        <v>3</v>
      </c>
      <c r="D7" s="31">
        <v>4</v>
      </c>
      <c r="E7" s="31">
        <v>5</v>
      </c>
      <c r="F7" s="31">
        <v>6</v>
      </c>
      <c r="G7" s="102">
        <v>7</v>
      </c>
    </row>
    <row r="8" spans="1:7" ht="21" customHeight="1" x14ac:dyDescent="0.25">
      <c r="A8" s="222" t="s">
        <v>45</v>
      </c>
      <c r="B8" s="223">
        <v>1568205.98</v>
      </c>
      <c r="C8" s="223">
        <v>4373870</v>
      </c>
      <c r="D8" s="223">
        <v>4931559.18</v>
      </c>
      <c r="E8" s="223">
        <v>3273426.47</v>
      </c>
      <c r="F8" s="226">
        <f>E8/B8*100</f>
        <v>208.73702254342891</v>
      </c>
      <c r="G8" s="227">
        <f>E8/D8*100</f>
        <v>66.377110169850994</v>
      </c>
    </row>
    <row r="9" spans="1:7" ht="13.15" customHeight="1" x14ac:dyDescent="0.25">
      <c r="A9" s="224" t="s">
        <v>179</v>
      </c>
      <c r="B9" s="225">
        <v>1568205.98</v>
      </c>
      <c r="C9" s="225">
        <v>4373870</v>
      </c>
      <c r="D9" s="225">
        <v>4931559.18</v>
      </c>
      <c r="E9" s="225">
        <v>3273426.47</v>
      </c>
      <c r="F9" s="226">
        <f t="shared" ref="F9:F32" si="0">E9/B9*100</f>
        <v>208.73702254342891</v>
      </c>
      <c r="G9" s="227">
        <f t="shared" ref="G9:G32" si="1">E9/D9*100</f>
        <v>66.377110169850994</v>
      </c>
    </row>
    <row r="10" spans="1:7" ht="15" customHeight="1" x14ac:dyDescent="0.25">
      <c r="A10" s="228" t="s">
        <v>180</v>
      </c>
      <c r="B10" s="229">
        <v>1568205.98</v>
      </c>
      <c r="C10" s="229">
        <v>4373870</v>
      </c>
      <c r="D10" s="229">
        <v>4931559.18</v>
      </c>
      <c r="E10" s="229">
        <v>3273426.47</v>
      </c>
      <c r="F10" s="230">
        <f t="shared" si="0"/>
        <v>208.73702254342891</v>
      </c>
      <c r="G10" s="231">
        <f t="shared" si="1"/>
        <v>66.377110169850994</v>
      </c>
    </row>
    <row r="11" spans="1:7" ht="13.9" customHeight="1" x14ac:dyDescent="0.25">
      <c r="A11" s="95" t="s">
        <v>27</v>
      </c>
      <c r="B11" s="14">
        <v>1568205.98</v>
      </c>
      <c r="C11" s="14">
        <v>4373870</v>
      </c>
      <c r="D11" s="14">
        <v>4931559.18</v>
      </c>
      <c r="E11" s="14">
        <v>3273426.47</v>
      </c>
      <c r="F11" s="98">
        <f t="shared" si="0"/>
        <v>208.73702254342891</v>
      </c>
      <c r="G11" s="99">
        <f t="shared" si="1"/>
        <v>66.377110169850994</v>
      </c>
    </row>
    <row r="12" spans="1:7" ht="16.5" customHeight="1" x14ac:dyDescent="0.25">
      <c r="A12" s="95" t="s">
        <v>28</v>
      </c>
      <c r="B12" s="14">
        <v>1568205.98</v>
      </c>
      <c r="C12" s="14">
        <v>4373870</v>
      </c>
      <c r="D12" s="14">
        <v>4931559.18</v>
      </c>
      <c r="E12" s="14">
        <v>3273426.47</v>
      </c>
      <c r="F12" s="98">
        <f t="shared" si="0"/>
        <v>208.73702254342891</v>
      </c>
      <c r="G12" s="99">
        <f t="shared" si="1"/>
        <v>66.377110169850994</v>
      </c>
    </row>
    <row r="13" spans="1:7" ht="13.9" customHeight="1" x14ac:dyDescent="0.25">
      <c r="A13" s="95" t="s">
        <v>29</v>
      </c>
      <c r="B13" s="14">
        <v>1199232.79</v>
      </c>
      <c r="C13" s="14">
        <v>1337920</v>
      </c>
      <c r="D13" s="14">
        <v>1500890</v>
      </c>
      <c r="E13" s="14">
        <v>1342440.8</v>
      </c>
      <c r="F13" s="98">
        <f t="shared" si="0"/>
        <v>111.94163561855241</v>
      </c>
      <c r="G13" s="99">
        <f t="shared" si="1"/>
        <v>89.442983829594453</v>
      </c>
    </row>
    <row r="14" spans="1:7" ht="14.45" customHeight="1" x14ac:dyDescent="0.25">
      <c r="A14" s="42" t="s">
        <v>2</v>
      </c>
      <c r="B14" s="12">
        <v>1099821.45</v>
      </c>
      <c r="C14" s="12">
        <v>1337920</v>
      </c>
      <c r="D14" s="12">
        <v>1500640</v>
      </c>
      <c r="E14" s="12">
        <v>1342190.8</v>
      </c>
      <c r="F14" s="232">
        <f t="shared" si="0"/>
        <v>122.03715430354629</v>
      </c>
      <c r="G14" s="100">
        <f t="shared" si="1"/>
        <v>89.441225077300359</v>
      </c>
    </row>
    <row r="15" spans="1:7" x14ac:dyDescent="0.25">
      <c r="A15" s="42" t="s">
        <v>31</v>
      </c>
      <c r="B15" s="12">
        <v>933449.19</v>
      </c>
      <c r="C15" s="12">
        <v>1145000</v>
      </c>
      <c r="D15" s="12">
        <v>1331000</v>
      </c>
      <c r="E15" s="12">
        <v>1174546.97</v>
      </c>
      <c r="F15" s="232">
        <f t="shared" si="0"/>
        <v>125.82869882826724</v>
      </c>
      <c r="G15" s="100">
        <f t="shared" si="1"/>
        <v>88.245452291510134</v>
      </c>
    </row>
    <row r="16" spans="1:7" ht="14.25" customHeight="1" x14ac:dyDescent="0.25">
      <c r="A16" s="42" t="s">
        <v>32</v>
      </c>
      <c r="B16" s="12">
        <v>163963.22</v>
      </c>
      <c r="C16" s="12">
        <v>185520</v>
      </c>
      <c r="D16" s="12">
        <v>165785.92000000001</v>
      </c>
      <c r="E16" s="12">
        <v>164142.60999999999</v>
      </c>
      <c r="F16" s="232">
        <f t="shared" si="0"/>
        <v>100.10940868324005</v>
      </c>
      <c r="G16" s="100">
        <f t="shared" si="1"/>
        <v>99.008775896047126</v>
      </c>
    </row>
    <row r="17" spans="1:7" ht="14.45" customHeight="1" x14ac:dyDescent="0.25">
      <c r="A17" s="42" t="s">
        <v>33</v>
      </c>
      <c r="B17" s="12">
        <v>2409.04</v>
      </c>
      <c r="C17" s="12">
        <v>7400</v>
      </c>
      <c r="D17" s="12">
        <v>3854.08</v>
      </c>
      <c r="E17" s="12">
        <v>3501.22</v>
      </c>
      <c r="F17" s="232">
        <f t="shared" si="0"/>
        <v>145.3367316441404</v>
      </c>
      <c r="G17" s="100">
        <f t="shared" si="1"/>
        <v>90.844507638658243</v>
      </c>
    </row>
    <row r="18" spans="1:7" ht="15" customHeight="1" x14ac:dyDescent="0.25">
      <c r="A18" s="42" t="s">
        <v>3</v>
      </c>
      <c r="B18" s="12">
        <v>99411.34</v>
      </c>
      <c r="C18" s="43"/>
      <c r="D18" s="94">
        <v>250</v>
      </c>
      <c r="E18" s="94">
        <v>250</v>
      </c>
      <c r="F18" s="232">
        <f t="shared" si="0"/>
        <v>0.25148036431256232</v>
      </c>
      <c r="G18" s="100">
        <f t="shared" si="1"/>
        <v>100</v>
      </c>
    </row>
    <row r="19" spans="1:7" ht="16.899999999999999" customHeight="1" x14ac:dyDescent="0.25">
      <c r="A19" s="42" t="s">
        <v>174</v>
      </c>
      <c r="B19" s="43"/>
      <c r="C19" s="43"/>
      <c r="D19" s="94">
        <v>250</v>
      </c>
      <c r="E19" s="94">
        <v>250</v>
      </c>
      <c r="F19" s="232">
        <v>0</v>
      </c>
      <c r="G19" s="100">
        <f t="shared" si="1"/>
        <v>100</v>
      </c>
    </row>
    <row r="20" spans="1:7" ht="13.15" customHeight="1" x14ac:dyDescent="0.25">
      <c r="A20" s="42" t="s">
        <v>39</v>
      </c>
      <c r="B20" s="12">
        <v>13272.28</v>
      </c>
      <c r="C20" s="43"/>
      <c r="D20" s="43"/>
      <c r="E20" s="43"/>
      <c r="F20" s="232">
        <f t="shared" si="0"/>
        <v>0</v>
      </c>
      <c r="G20" s="100">
        <v>0</v>
      </c>
    </row>
    <row r="21" spans="1:7" ht="15.6" customHeight="1" x14ac:dyDescent="0.25">
      <c r="A21" s="42" t="s">
        <v>34</v>
      </c>
      <c r="B21" s="12">
        <v>86139.06</v>
      </c>
      <c r="C21" s="43"/>
      <c r="D21" s="43"/>
      <c r="E21" s="43"/>
      <c r="F21" s="232">
        <f t="shared" si="0"/>
        <v>0</v>
      </c>
      <c r="G21" s="100">
        <v>0</v>
      </c>
    </row>
    <row r="22" spans="1:7" ht="15" customHeight="1" x14ac:dyDescent="0.25">
      <c r="A22" s="95" t="s">
        <v>35</v>
      </c>
      <c r="B22" s="14">
        <v>368973.19</v>
      </c>
      <c r="C22" s="14">
        <v>3035950</v>
      </c>
      <c r="D22" s="14">
        <v>3430669.18</v>
      </c>
      <c r="E22" s="14">
        <v>1930985.67</v>
      </c>
      <c r="F22" s="98">
        <f t="shared" si="0"/>
        <v>523.34037332089088</v>
      </c>
      <c r="G22" s="99">
        <f t="shared" si="1"/>
        <v>56.285977128228957</v>
      </c>
    </row>
    <row r="23" spans="1:7" ht="13.15" customHeight="1" x14ac:dyDescent="0.25">
      <c r="A23" s="42" t="s">
        <v>2</v>
      </c>
      <c r="B23" s="12">
        <v>224207.82</v>
      </c>
      <c r="C23" s="12">
        <v>274750</v>
      </c>
      <c r="D23" s="12">
        <v>602889.09</v>
      </c>
      <c r="E23" s="12">
        <v>382913.32</v>
      </c>
      <c r="F23" s="232">
        <f t="shared" si="0"/>
        <v>170.78499759731841</v>
      </c>
      <c r="G23" s="100">
        <f t="shared" si="1"/>
        <v>63.513061747393706</v>
      </c>
    </row>
    <row r="24" spans="1:7" ht="15" customHeight="1" x14ac:dyDescent="0.25">
      <c r="A24" s="42" t="s">
        <v>31</v>
      </c>
      <c r="B24" s="12">
        <v>69127.289999999994</v>
      </c>
      <c r="C24" s="12">
        <v>83400</v>
      </c>
      <c r="D24" s="12">
        <v>114350</v>
      </c>
      <c r="E24" s="12">
        <v>90951.039999999994</v>
      </c>
      <c r="F24" s="232">
        <f t="shared" si="0"/>
        <v>131.57038269545936</v>
      </c>
      <c r="G24" s="100">
        <f t="shared" si="1"/>
        <v>79.537420201136854</v>
      </c>
    </row>
    <row r="25" spans="1:7" ht="15" customHeight="1" x14ac:dyDescent="0.25">
      <c r="A25" s="42" t="s">
        <v>32</v>
      </c>
      <c r="B25" s="12">
        <v>153640.89000000001</v>
      </c>
      <c r="C25" s="12">
        <v>185750</v>
      </c>
      <c r="D25" s="12">
        <v>482093.57</v>
      </c>
      <c r="E25" s="12">
        <v>289382.52</v>
      </c>
      <c r="F25" s="232">
        <f t="shared" si="0"/>
        <v>188.3499373116102</v>
      </c>
      <c r="G25" s="100">
        <f t="shared" si="1"/>
        <v>60.026214413106572</v>
      </c>
    </row>
    <row r="26" spans="1:7" ht="15" customHeight="1" x14ac:dyDescent="0.25">
      <c r="A26" s="42" t="s">
        <v>33</v>
      </c>
      <c r="B26" s="12">
        <v>1439.64</v>
      </c>
      <c r="C26" s="12">
        <v>3000</v>
      </c>
      <c r="D26" s="12">
        <v>3500</v>
      </c>
      <c r="E26" s="12">
        <v>1326.11</v>
      </c>
      <c r="F26" s="232">
        <f t="shared" si="0"/>
        <v>92.114000722402807</v>
      </c>
      <c r="G26" s="100">
        <f t="shared" si="1"/>
        <v>37.888857142857141</v>
      </c>
    </row>
    <row r="27" spans="1:7" ht="14.45" customHeight="1" x14ac:dyDescent="0.25">
      <c r="A27" s="42" t="s">
        <v>37</v>
      </c>
      <c r="B27" s="43"/>
      <c r="C27" s="12">
        <v>2600</v>
      </c>
      <c r="D27" s="12">
        <v>2000</v>
      </c>
      <c r="E27" s="94">
        <v>308.13</v>
      </c>
      <c r="F27" s="232">
        <v>0</v>
      </c>
      <c r="G27" s="100">
        <f t="shared" si="1"/>
        <v>15.406500000000001</v>
      </c>
    </row>
    <row r="28" spans="1:7" ht="33" customHeight="1" x14ac:dyDescent="0.25">
      <c r="A28" s="42" t="s">
        <v>38</v>
      </c>
      <c r="B28" s="43"/>
      <c r="C28" s="43"/>
      <c r="D28" s="94">
        <v>945.52</v>
      </c>
      <c r="E28" s="94">
        <v>945.52</v>
      </c>
      <c r="F28" s="232">
        <v>0</v>
      </c>
      <c r="G28" s="100">
        <f t="shared" si="1"/>
        <v>100</v>
      </c>
    </row>
    <row r="29" spans="1:7" ht="15.6" customHeight="1" x14ac:dyDescent="0.25">
      <c r="A29" s="42" t="s">
        <v>3</v>
      </c>
      <c r="B29" s="12">
        <v>144765.37</v>
      </c>
      <c r="C29" s="12">
        <v>2761200</v>
      </c>
      <c r="D29" s="12">
        <v>2827780.09</v>
      </c>
      <c r="E29" s="12">
        <v>1548072.35</v>
      </c>
      <c r="F29" s="232">
        <f t="shared" si="0"/>
        <v>1069.3664859213222</v>
      </c>
      <c r="G29" s="100">
        <f t="shared" si="1"/>
        <v>54.745146395029607</v>
      </c>
    </row>
    <row r="30" spans="1:7" ht="27.75" customHeight="1" x14ac:dyDescent="0.25">
      <c r="A30" s="42" t="s">
        <v>174</v>
      </c>
      <c r="B30" s="94">
        <v>300.12</v>
      </c>
      <c r="C30" s="43"/>
      <c r="D30" s="43"/>
      <c r="E30" s="43"/>
      <c r="F30" s="232">
        <f t="shared" si="0"/>
        <v>0</v>
      </c>
      <c r="G30" s="100">
        <v>0</v>
      </c>
    </row>
    <row r="31" spans="1:7" ht="30" customHeight="1" x14ac:dyDescent="0.25">
      <c r="A31" s="42" t="s">
        <v>39</v>
      </c>
      <c r="B31" s="12">
        <v>2376.06</v>
      </c>
      <c r="C31" s="12">
        <v>1137200</v>
      </c>
      <c r="D31" s="12">
        <v>1695780.09</v>
      </c>
      <c r="E31" s="12">
        <v>873096.36</v>
      </c>
      <c r="F31" s="232">
        <f t="shared" si="0"/>
        <v>36745.551880003026</v>
      </c>
      <c r="G31" s="100">
        <f t="shared" si="1"/>
        <v>51.486414137578421</v>
      </c>
    </row>
    <row r="32" spans="1:7" ht="36" customHeight="1" x14ac:dyDescent="0.25">
      <c r="A32" s="42" t="s">
        <v>34</v>
      </c>
      <c r="B32" s="12">
        <v>142089.19</v>
      </c>
      <c r="C32" s="12">
        <v>1624000</v>
      </c>
      <c r="D32" s="12">
        <v>1132000</v>
      </c>
      <c r="E32" s="12">
        <v>674975.99</v>
      </c>
      <c r="F32" s="232">
        <f t="shared" si="0"/>
        <v>475.03683425882014</v>
      </c>
      <c r="G32" s="100">
        <f t="shared" si="1"/>
        <v>59.62685424028269</v>
      </c>
    </row>
  </sheetData>
  <mergeCells count="5">
    <mergeCell ref="B5:D5"/>
    <mergeCell ref="C4:D4"/>
    <mergeCell ref="C1:D1"/>
    <mergeCell ref="C2:D2"/>
    <mergeCell ref="C3:D3"/>
  </mergeCells>
  <pageMargins left="0.25" right="0.25" top="0.75" bottom="0.75" header="0.3" footer="0.3"/>
  <pageSetup paperSize="9"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G373"/>
  <sheetViews>
    <sheetView workbookViewId="0">
      <selection sqref="A1:G375"/>
    </sheetView>
  </sheetViews>
  <sheetFormatPr defaultRowHeight="15" x14ac:dyDescent="0.25"/>
  <cols>
    <col min="1" max="1" width="47.42578125" customWidth="1"/>
    <col min="2" max="2" width="22.7109375" customWidth="1"/>
    <col min="3" max="3" width="19.7109375" customWidth="1"/>
    <col min="4" max="4" width="19.85546875" customWidth="1"/>
    <col min="5" max="5" width="18.42578125" customWidth="1"/>
    <col min="6" max="6" width="18.7109375" customWidth="1"/>
    <col min="7" max="7" width="17.42578125" customWidth="1"/>
  </cols>
  <sheetData>
    <row r="2" spans="1:7" x14ac:dyDescent="0.25">
      <c r="A2" s="296" t="s">
        <v>137</v>
      </c>
      <c r="B2" s="296"/>
      <c r="C2" s="296"/>
      <c r="D2" s="296"/>
      <c r="E2" s="296"/>
      <c r="F2" s="296"/>
      <c r="G2" s="296"/>
    </row>
    <row r="3" spans="1:7" x14ac:dyDescent="0.25">
      <c r="A3" s="296" t="s">
        <v>138</v>
      </c>
      <c r="B3" s="296"/>
      <c r="C3" s="296"/>
      <c r="D3" s="296"/>
      <c r="E3" s="296"/>
      <c r="F3" s="296"/>
      <c r="G3" s="296"/>
    </row>
    <row r="4" spans="1:7" x14ac:dyDescent="0.25">
      <c r="A4" s="297" t="s">
        <v>139</v>
      </c>
      <c r="B4" s="297"/>
      <c r="C4" s="297"/>
      <c r="D4" s="297"/>
      <c r="E4" s="297"/>
      <c r="F4" s="297"/>
      <c r="G4" s="297"/>
    </row>
    <row r="5" spans="1:7" ht="22.5" customHeight="1" thickBot="1" x14ac:dyDescent="0.3"/>
    <row r="6" spans="1:7" ht="40.15" customHeight="1" thickBot="1" x14ac:dyDescent="0.3">
      <c r="A6" s="89" t="s">
        <v>141</v>
      </c>
      <c r="B6" s="90" t="s">
        <v>142</v>
      </c>
      <c r="C6" s="90" t="s">
        <v>0</v>
      </c>
      <c r="D6" s="90" t="s">
        <v>143</v>
      </c>
      <c r="E6" s="90" t="s">
        <v>144</v>
      </c>
      <c r="F6" s="90" t="s">
        <v>146</v>
      </c>
      <c r="G6" s="91" t="s">
        <v>147</v>
      </c>
    </row>
    <row r="7" spans="1:7" ht="15.6" customHeight="1" x14ac:dyDescent="0.25">
      <c r="A7" s="177" t="s">
        <v>12</v>
      </c>
      <c r="B7" s="177" t="s">
        <v>11</v>
      </c>
      <c r="C7" s="177" t="s">
        <v>10</v>
      </c>
      <c r="D7" s="177" t="s">
        <v>9</v>
      </c>
      <c r="E7" s="177" t="s">
        <v>8</v>
      </c>
      <c r="F7" s="178" t="s">
        <v>7</v>
      </c>
      <c r="G7" s="83" t="s">
        <v>21</v>
      </c>
    </row>
    <row r="8" spans="1:7" ht="29.45" customHeight="1" x14ac:dyDescent="0.25">
      <c r="A8" s="115" t="s">
        <v>25</v>
      </c>
      <c r="B8" s="116">
        <v>1568205.98</v>
      </c>
      <c r="C8" s="116">
        <v>4373870</v>
      </c>
      <c r="D8" s="116">
        <v>4931559.18</v>
      </c>
      <c r="E8" s="116">
        <v>3273426.47</v>
      </c>
      <c r="F8" s="117">
        <f>E8/B8*100</f>
        <v>208.73702254342891</v>
      </c>
      <c r="G8" s="118">
        <f>E8/D8*100</f>
        <v>66.377110169850994</v>
      </c>
    </row>
    <row r="9" spans="1:7" ht="35.450000000000003" customHeight="1" x14ac:dyDescent="0.25">
      <c r="A9" s="119" t="s">
        <v>26</v>
      </c>
      <c r="B9" s="120">
        <v>1568205.98</v>
      </c>
      <c r="C9" s="120">
        <v>4373870</v>
      </c>
      <c r="D9" s="120">
        <v>4931559.18</v>
      </c>
      <c r="E9" s="120">
        <v>3273426.47</v>
      </c>
      <c r="F9" s="121">
        <f t="shared" ref="F9:F71" si="0">E9/B9*100</f>
        <v>208.73702254342891</v>
      </c>
      <c r="G9" s="122">
        <f t="shared" ref="G9:G70" si="1">E9/D9*100</f>
        <v>66.377110169850994</v>
      </c>
    </row>
    <row r="10" spans="1:7" ht="36" customHeight="1" x14ac:dyDescent="0.25">
      <c r="A10" s="179" t="s">
        <v>62</v>
      </c>
      <c r="B10" s="180">
        <v>255793.78</v>
      </c>
      <c r="C10" s="180">
        <v>171920</v>
      </c>
      <c r="D10" s="180">
        <v>157640</v>
      </c>
      <c r="E10" s="180">
        <v>157640</v>
      </c>
      <c r="F10" s="181">
        <f t="shared" si="0"/>
        <v>61.627769056776906</v>
      </c>
      <c r="G10" s="182">
        <f t="shared" si="1"/>
        <v>100</v>
      </c>
    </row>
    <row r="11" spans="1:7" ht="33" customHeight="1" x14ac:dyDescent="0.25">
      <c r="A11" s="126" t="s">
        <v>63</v>
      </c>
      <c r="B11" s="127">
        <v>24065.29</v>
      </c>
      <c r="C11" s="127">
        <v>31920</v>
      </c>
      <c r="D11" s="127">
        <v>32640</v>
      </c>
      <c r="E11" s="127">
        <v>32640</v>
      </c>
      <c r="F11" s="128">
        <f t="shared" si="0"/>
        <v>135.63102709337804</v>
      </c>
      <c r="G11" s="129">
        <f t="shared" si="1"/>
        <v>100</v>
      </c>
    </row>
    <row r="12" spans="1:7" ht="31.15" customHeight="1" x14ac:dyDescent="0.25">
      <c r="A12" s="95" t="s">
        <v>30</v>
      </c>
      <c r="B12" s="14">
        <v>24065.29</v>
      </c>
      <c r="C12" s="14">
        <v>31920</v>
      </c>
      <c r="D12" s="14">
        <v>32640</v>
      </c>
      <c r="E12" s="14">
        <v>32640</v>
      </c>
      <c r="F12" s="123">
        <f t="shared" si="0"/>
        <v>135.63102709337804</v>
      </c>
      <c r="G12" s="124">
        <f t="shared" si="1"/>
        <v>100</v>
      </c>
    </row>
    <row r="13" spans="1:7" ht="21" customHeight="1" x14ac:dyDescent="0.25">
      <c r="A13" s="132" t="s">
        <v>61</v>
      </c>
      <c r="B13" s="133">
        <v>24065.29</v>
      </c>
      <c r="C13" s="133">
        <v>31920</v>
      </c>
      <c r="D13" s="133">
        <v>32640</v>
      </c>
      <c r="E13" s="133">
        <v>32640</v>
      </c>
      <c r="F13" s="134">
        <f t="shared" si="0"/>
        <v>135.63102709337804</v>
      </c>
      <c r="G13" s="135">
        <f t="shared" si="1"/>
        <v>100</v>
      </c>
    </row>
    <row r="14" spans="1:7" ht="15.6" customHeight="1" x14ac:dyDescent="0.25">
      <c r="A14" s="108" t="s">
        <v>2</v>
      </c>
      <c r="B14" s="109">
        <v>24065.29</v>
      </c>
      <c r="C14" s="109">
        <v>31920</v>
      </c>
      <c r="D14" s="109">
        <v>32640</v>
      </c>
      <c r="E14" s="109">
        <v>32640</v>
      </c>
      <c r="F14" s="123">
        <f t="shared" si="0"/>
        <v>135.63102709337804</v>
      </c>
      <c r="G14" s="124">
        <f t="shared" si="1"/>
        <v>100</v>
      </c>
    </row>
    <row r="15" spans="1:7" ht="18.600000000000001" customHeight="1" x14ac:dyDescent="0.25">
      <c r="A15" s="108" t="s">
        <v>32</v>
      </c>
      <c r="B15" s="109">
        <v>23401.67</v>
      </c>
      <c r="C15" s="109">
        <v>30520</v>
      </c>
      <c r="D15" s="109">
        <v>31785.919999999998</v>
      </c>
      <c r="E15" s="109">
        <v>31785.919999999998</v>
      </c>
      <c r="F15" s="123">
        <f t="shared" si="0"/>
        <v>135.82757128016934</v>
      </c>
      <c r="G15" s="124">
        <f t="shared" si="1"/>
        <v>100</v>
      </c>
    </row>
    <row r="16" spans="1:7" ht="19.899999999999999" customHeight="1" x14ac:dyDescent="0.25">
      <c r="A16" s="108" t="s">
        <v>64</v>
      </c>
      <c r="B16" s="109">
        <v>1990.84</v>
      </c>
      <c r="C16" s="109">
        <v>2500</v>
      </c>
      <c r="D16" s="109">
        <v>2498.73</v>
      </c>
      <c r="E16" s="109">
        <v>2498.73</v>
      </c>
      <c r="F16" s="123">
        <f t="shared" si="0"/>
        <v>125.51134194611319</v>
      </c>
      <c r="G16" s="124">
        <f t="shared" si="1"/>
        <v>100</v>
      </c>
    </row>
    <row r="17" spans="1:7" ht="15.6" customHeight="1" x14ac:dyDescent="0.25">
      <c r="A17" s="42" t="s">
        <v>65</v>
      </c>
      <c r="B17" s="12">
        <v>1019.96</v>
      </c>
      <c r="C17" s="43"/>
      <c r="D17" s="43"/>
      <c r="E17" s="94">
        <v>698.73</v>
      </c>
      <c r="F17" s="105">
        <f t="shared" si="0"/>
        <v>68.505627671673395</v>
      </c>
      <c r="G17" s="106">
        <v>0</v>
      </c>
    </row>
    <row r="18" spans="1:7" x14ac:dyDescent="0.25">
      <c r="A18" s="42" t="s">
        <v>66</v>
      </c>
      <c r="B18" s="94">
        <v>113.24</v>
      </c>
      <c r="C18" s="43"/>
      <c r="D18" s="43"/>
      <c r="E18" s="94">
        <v>165</v>
      </c>
      <c r="F18" s="105">
        <f t="shared" si="0"/>
        <v>145.70823030731191</v>
      </c>
      <c r="G18" s="106">
        <v>0</v>
      </c>
    </row>
    <row r="19" spans="1:7" ht="15" customHeight="1" x14ac:dyDescent="0.25">
      <c r="A19" s="42" t="s">
        <v>67</v>
      </c>
      <c r="B19" s="94">
        <v>857.64</v>
      </c>
      <c r="C19" s="43"/>
      <c r="D19" s="43"/>
      <c r="E19" s="12">
        <v>1635</v>
      </c>
      <c r="F19" s="105">
        <f t="shared" si="0"/>
        <v>190.63942913110395</v>
      </c>
      <c r="G19" s="106">
        <v>0</v>
      </c>
    </row>
    <row r="20" spans="1:7" ht="18.600000000000001" customHeight="1" x14ac:dyDescent="0.25">
      <c r="A20" s="108" t="s">
        <v>68</v>
      </c>
      <c r="B20" s="109">
        <v>5623.24</v>
      </c>
      <c r="C20" s="109">
        <v>8020</v>
      </c>
      <c r="D20" s="109">
        <v>11800</v>
      </c>
      <c r="E20" s="109">
        <v>11800</v>
      </c>
      <c r="F20" s="123">
        <f t="shared" si="0"/>
        <v>209.84343545713861</v>
      </c>
      <c r="G20" s="124">
        <f t="shared" si="1"/>
        <v>100</v>
      </c>
    </row>
    <row r="21" spans="1:7" ht="21" customHeight="1" x14ac:dyDescent="0.25">
      <c r="A21" s="42" t="s">
        <v>69</v>
      </c>
      <c r="B21" s="12">
        <v>5216.3599999999997</v>
      </c>
      <c r="C21" s="43"/>
      <c r="D21" s="43"/>
      <c r="E21" s="12">
        <v>9609.39</v>
      </c>
      <c r="F21" s="105">
        <f t="shared" si="0"/>
        <v>184.2163884394482</v>
      </c>
      <c r="G21" s="106">
        <v>0</v>
      </c>
    </row>
    <row r="22" spans="1:7" ht="24" customHeight="1" x14ac:dyDescent="0.25">
      <c r="A22" s="42" t="s">
        <v>70</v>
      </c>
      <c r="B22" s="94">
        <v>39.799999999999997</v>
      </c>
      <c r="C22" s="43"/>
      <c r="D22" s="43"/>
      <c r="E22" s="43"/>
      <c r="F22" s="105">
        <f t="shared" si="0"/>
        <v>0</v>
      </c>
      <c r="G22" s="106">
        <v>0</v>
      </c>
    </row>
    <row r="23" spans="1:7" ht="29.25" customHeight="1" x14ac:dyDescent="0.25">
      <c r="A23" s="42" t="s">
        <v>71</v>
      </c>
      <c r="B23" s="94">
        <v>151.41</v>
      </c>
      <c r="C23" s="43"/>
      <c r="D23" s="43"/>
      <c r="E23" s="94">
        <v>889.26</v>
      </c>
      <c r="F23" s="105">
        <f t="shared" si="0"/>
        <v>587.31919952447004</v>
      </c>
      <c r="G23" s="106">
        <v>0</v>
      </c>
    </row>
    <row r="24" spans="1:7" ht="19.149999999999999" customHeight="1" x14ac:dyDescent="0.25">
      <c r="A24" s="42" t="s">
        <v>72</v>
      </c>
      <c r="B24" s="94">
        <v>215.67</v>
      </c>
      <c r="C24" s="43"/>
      <c r="D24" s="43"/>
      <c r="E24" s="12">
        <v>1301.3499999999999</v>
      </c>
      <c r="F24" s="105">
        <f t="shared" si="0"/>
        <v>603.39871099364768</v>
      </c>
      <c r="G24" s="106">
        <v>0</v>
      </c>
    </row>
    <row r="25" spans="1:7" ht="16.899999999999999" customHeight="1" x14ac:dyDescent="0.25">
      <c r="A25" s="108" t="s">
        <v>73</v>
      </c>
      <c r="B25" s="109">
        <v>14864.94</v>
      </c>
      <c r="C25" s="109">
        <v>18000</v>
      </c>
      <c r="D25" s="109">
        <v>14245.92</v>
      </c>
      <c r="E25" s="109">
        <v>14245.92</v>
      </c>
      <c r="F25" s="123">
        <f t="shared" si="0"/>
        <v>95.835704684983597</v>
      </c>
      <c r="G25" s="124">
        <f t="shared" si="1"/>
        <v>100</v>
      </c>
    </row>
    <row r="26" spans="1:7" ht="18" customHeight="1" x14ac:dyDescent="0.25">
      <c r="A26" s="42" t="s">
        <v>74</v>
      </c>
      <c r="B26" s="12">
        <v>1999.76</v>
      </c>
      <c r="C26" s="43"/>
      <c r="D26" s="43"/>
      <c r="E26" s="12">
        <v>1980.78</v>
      </c>
      <c r="F26" s="105">
        <f t="shared" si="0"/>
        <v>99.050886106332754</v>
      </c>
      <c r="G26" s="106">
        <v>0</v>
      </c>
    </row>
    <row r="27" spans="1:7" x14ac:dyDescent="0.25">
      <c r="A27" s="42" t="s">
        <v>75</v>
      </c>
      <c r="B27" s="94">
        <v>680.65</v>
      </c>
      <c r="C27" s="43"/>
      <c r="D27" s="43"/>
      <c r="E27" s="12">
        <v>1630.18</v>
      </c>
      <c r="F27" s="105">
        <f t="shared" si="0"/>
        <v>239.50341585249396</v>
      </c>
      <c r="G27" s="106">
        <v>0</v>
      </c>
    </row>
    <row r="28" spans="1:7" x14ac:dyDescent="0.25">
      <c r="A28" s="42" t="s">
        <v>76</v>
      </c>
      <c r="B28" s="94">
        <v>264.11</v>
      </c>
      <c r="C28" s="43"/>
      <c r="D28" s="43"/>
      <c r="E28" s="94">
        <v>863.67</v>
      </c>
      <c r="F28" s="105">
        <f t="shared" si="0"/>
        <v>327.01147249252205</v>
      </c>
      <c r="G28" s="106">
        <v>0</v>
      </c>
    </row>
    <row r="29" spans="1:7" x14ac:dyDescent="0.25">
      <c r="A29" s="42" t="s">
        <v>77</v>
      </c>
      <c r="B29" s="12">
        <v>6877.88</v>
      </c>
      <c r="C29" s="43"/>
      <c r="D29" s="43"/>
      <c r="E29" s="12">
        <v>5508.8</v>
      </c>
      <c r="F29" s="105">
        <f t="shared" si="0"/>
        <v>80.094447707723887</v>
      </c>
      <c r="G29" s="106">
        <v>0</v>
      </c>
    </row>
    <row r="30" spans="1:7" x14ac:dyDescent="0.25">
      <c r="A30" s="42" t="s">
        <v>78</v>
      </c>
      <c r="B30" s="94">
        <v>131.4</v>
      </c>
      <c r="C30" s="43"/>
      <c r="D30" s="43"/>
      <c r="E30" s="43"/>
      <c r="F30" s="105">
        <f t="shared" si="0"/>
        <v>0</v>
      </c>
      <c r="G30" s="106">
        <v>0</v>
      </c>
    </row>
    <row r="31" spans="1:7" x14ac:dyDescent="0.25">
      <c r="A31" s="42" t="s">
        <v>79</v>
      </c>
      <c r="B31" s="12">
        <v>1911.21</v>
      </c>
      <c r="C31" s="43"/>
      <c r="D31" s="43"/>
      <c r="E31" s="12">
        <v>1290.45</v>
      </c>
      <c r="F31" s="105">
        <f t="shared" si="0"/>
        <v>67.520052741456979</v>
      </c>
      <c r="G31" s="106">
        <v>0</v>
      </c>
    </row>
    <row r="32" spans="1:7" x14ac:dyDescent="0.25">
      <c r="A32" s="42" t="s">
        <v>80</v>
      </c>
      <c r="B32" s="12">
        <v>1510.61</v>
      </c>
      <c r="C32" s="43"/>
      <c r="D32" s="43"/>
      <c r="E32" s="12">
        <v>1579.76</v>
      </c>
      <c r="F32" s="105">
        <f t="shared" si="0"/>
        <v>104.5776209610687</v>
      </c>
      <c r="G32" s="106">
        <v>0</v>
      </c>
    </row>
    <row r="33" spans="1:7" x14ac:dyDescent="0.25">
      <c r="A33" s="42" t="s">
        <v>81</v>
      </c>
      <c r="B33" s="12">
        <v>1489.32</v>
      </c>
      <c r="C33" s="43"/>
      <c r="D33" s="43"/>
      <c r="E33" s="12">
        <v>1392.28</v>
      </c>
      <c r="F33" s="105">
        <f t="shared" si="0"/>
        <v>93.484274702548817</v>
      </c>
      <c r="G33" s="106">
        <v>0</v>
      </c>
    </row>
    <row r="34" spans="1:7" x14ac:dyDescent="0.25">
      <c r="A34" s="108" t="s">
        <v>82</v>
      </c>
      <c r="B34" s="112">
        <v>922.65</v>
      </c>
      <c r="C34" s="109">
        <v>2000</v>
      </c>
      <c r="D34" s="109">
        <v>3241.27</v>
      </c>
      <c r="E34" s="109">
        <v>3241.27</v>
      </c>
      <c r="F34" s="123">
        <f t="shared" si="0"/>
        <v>351.30005961090342</v>
      </c>
      <c r="G34" s="124">
        <f t="shared" si="1"/>
        <v>100</v>
      </c>
    </row>
    <row r="35" spans="1:7" x14ac:dyDescent="0.25">
      <c r="A35" s="42" t="s">
        <v>83</v>
      </c>
      <c r="B35" s="94">
        <v>553.79999999999995</v>
      </c>
      <c r="C35" s="43"/>
      <c r="D35" s="43"/>
      <c r="E35" s="94">
        <v>991.89</v>
      </c>
      <c r="F35" s="105">
        <f t="shared" si="0"/>
        <v>179.10617551462622</v>
      </c>
      <c r="G35" s="106">
        <v>0</v>
      </c>
    </row>
    <row r="36" spans="1:7" x14ac:dyDescent="0.25">
      <c r="A36" s="42" t="s">
        <v>84</v>
      </c>
      <c r="B36" s="94">
        <v>199.63</v>
      </c>
      <c r="C36" s="43"/>
      <c r="D36" s="43"/>
      <c r="E36" s="94">
        <v>185</v>
      </c>
      <c r="F36" s="105">
        <f t="shared" si="0"/>
        <v>92.671442168010827</v>
      </c>
      <c r="G36" s="106">
        <v>0</v>
      </c>
    </row>
    <row r="37" spans="1:7" x14ac:dyDescent="0.25">
      <c r="A37" s="42" t="s">
        <v>85</v>
      </c>
      <c r="B37" s="94">
        <v>89.59</v>
      </c>
      <c r="C37" s="43"/>
      <c r="D37" s="43"/>
      <c r="E37" s="94">
        <v>149</v>
      </c>
      <c r="F37" s="105">
        <f t="shared" si="0"/>
        <v>166.31320459872754</v>
      </c>
      <c r="G37" s="106">
        <v>0</v>
      </c>
    </row>
    <row r="38" spans="1:7" x14ac:dyDescent="0.25">
      <c r="A38" s="42" t="s">
        <v>86</v>
      </c>
      <c r="B38" s="94">
        <v>79.63</v>
      </c>
      <c r="C38" s="43"/>
      <c r="D38" s="43"/>
      <c r="E38" s="12">
        <v>1915.38</v>
      </c>
      <c r="F38" s="105">
        <f t="shared" si="0"/>
        <v>2405.3497425593368</v>
      </c>
      <c r="G38" s="106">
        <v>0</v>
      </c>
    </row>
    <row r="39" spans="1:7" x14ac:dyDescent="0.25">
      <c r="A39" s="108" t="s">
        <v>33</v>
      </c>
      <c r="B39" s="112">
        <v>663.62</v>
      </c>
      <c r="C39" s="109">
        <v>1400</v>
      </c>
      <c r="D39" s="112">
        <v>854.08</v>
      </c>
      <c r="E39" s="112">
        <v>854.08</v>
      </c>
      <c r="F39" s="105">
        <f t="shared" si="0"/>
        <v>128.70015972996595</v>
      </c>
      <c r="G39" s="106">
        <f t="shared" si="1"/>
        <v>100</v>
      </c>
    </row>
    <row r="40" spans="1:7" x14ac:dyDescent="0.25">
      <c r="A40" s="108" t="s">
        <v>87</v>
      </c>
      <c r="B40" s="112">
        <v>663.62</v>
      </c>
      <c r="C40" s="109">
        <v>1400</v>
      </c>
      <c r="D40" s="112">
        <v>854.08</v>
      </c>
      <c r="E40" s="112">
        <v>854.08</v>
      </c>
      <c r="F40" s="105">
        <f t="shared" si="0"/>
        <v>128.70015972996595</v>
      </c>
      <c r="G40" s="106">
        <f t="shared" si="1"/>
        <v>100</v>
      </c>
    </row>
    <row r="41" spans="1:7" x14ac:dyDescent="0.25">
      <c r="A41" s="42" t="s">
        <v>88</v>
      </c>
      <c r="B41" s="94">
        <v>656.75</v>
      </c>
      <c r="C41" s="43"/>
      <c r="D41" s="43"/>
      <c r="E41" s="94">
        <v>843.81</v>
      </c>
      <c r="F41" s="105">
        <f t="shared" si="0"/>
        <v>128.48267986296153</v>
      </c>
      <c r="G41" s="106">
        <v>0</v>
      </c>
    </row>
    <row r="42" spans="1:7" x14ac:dyDescent="0.25">
      <c r="A42" s="42" t="s">
        <v>89</v>
      </c>
      <c r="B42" s="94">
        <v>6.87</v>
      </c>
      <c r="C42" s="43"/>
      <c r="D42" s="43"/>
      <c r="E42" s="94">
        <v>10.27</v>
      </c>
      <c r="F42" s="105">
        <f t="shared" si="0"/>
        <v>149.49053857350799</v>
      </c>
      <c r="G42" s="106">
        <v>0</v>
      </c>
    </row>
    <row r="43" spans="1:7" ht="30" customHeight="1" x14ac:dyDescent="0.25">
      <c r="A43" s="126" t="s">
        <v>90</v>
      </c>
      <c r="B43" s="127">
        <v>129404.73</v>
      </c>
      <c r="C43" s="127">
        <v>135000</v>
      </c>
      <c r="D43" s="127">
        <v>122000</v>
      </c>
      <c r="E43" s="127">
        <v>122000</v>
      </c>
      <c r="F43" s="128">
        <f t="shared" si="0"/>
        <v>94.277852131061977</v>
      </c>
      <c r="G43" s="129">
        <f t="shared" si="1"/>
        <v>100</v>
      </c>
    </row>
    <row r="44" spans="1:7" x14ac:dyDescent="0.25">
      <c r="A44" s="95" t="s">
        <v>30</v>
      </c>
      <c r="B44" s="14">
        <v>129404.73</v>
      </c>
      <c r="C44" s="14">
        <v>135000</v>
      </c>
      <c r="D44" s="14">
        <v>122000</v>
      </c>
      <c r="E44" s="14">
        <v>122000</v>
      </c>
      <c r="F44" s="123">
        <f t="shared" si="0"/>
        <v>94.277852131061977</v>
      </c>
      <c r="G44" s="124">
        <f t="shared" si="1"/>
        <v>100</v>
      </c>
    </row>
    <row r="45" spans="1:7" ht="22.5" customHeight="1" x14ac:dyDescent="0.25">
      <c r="A45" s="132" t="s">
        <v>61</v>
      </c>
      <c r="B45" s="133">
        <v>129404.73</v>
      </c>
      <c r="C45" s="133">
        <v>135000</v>
      </c>
      <c r="D45" s="133">
        <v>122000</v>
      </c>
      <c r="E45" s="133">
        <v>122000</v>
      </c>
      <c r="F45" s="134">
        <f t="shared" si="0"/>
        <v>94.277852131061977</v>
      </c>
      <c r="G45" s="135">
        <f t="shared" si="1"/>
        <v>100</v>
      </c>
    </row>
    <row r="46" spans="1:7" x14ac:dyDescent="0.25">
      <c r="A46" s="108" t="s">
        <v>2</v>
      </c>
      <c r="B46" s="109">
        <v>129404.73</v>
      </c>
      <c r="C46" s="109">
        <v>135000</v>
      </c>
      <c r="D46" s="109">
        <v>122000</v>
      </c>
      <c r="E46" s="109">
        <v>122000</v>
      </c>
      <c r="F46" s="105">
        <f t="shared" si="0"/>
        <v>94.277852131061977</v>
      </c>
      <c r="G46" s="106">
        <f t="shared" si="1"/>
        <v>100</v>
      </c>
    </row>
    <row r="47" spans="1:7" x14ac:dyDescent="0.25">
      <c r="A47" s="108" t="s">
        <v>32</v>
      </c>
      <c r="B47" s="109">
        <v>129404.73</v>
      </c>
      <c r="C47" s="109">
        <v>135000</v>
      </c>
      <c r="D47" s="109">
        <v>122000</v>
      </c>
      <c r="E47" s="109">
        <v>122000</v>
      </c>
      <c r="F47" s="105">
        <f t="shared" si="0"/>
        <v>94.277852131061977</v>
      </c>
      <c r="G47" s="106">
        <f t="shared" si="1"/>
        <v>100</v>
      </c>
    </row>
    <row r="48" spans="1:7" x14ac:dyDescent="0.25">
      <c r="A48" s="108" t="s">
        <v>64</v>
      </c>
      <c r="B48" s="109">
        <v>28535.4</v>
      </c>
      <c r="C48" s="109">
        <v>30000</v>
      </c>
      <c r="D48" s="109">
        <v>30000</v>
      </c>
      <c r="E48" s="109">
        <v>30000</v>
      </c>
      <c r="F48" s="105">
        <f t="shared" si="0"/>
        <v>105.13257217351079</v>
      </c>
      <c r="G48" s="106">
        <f t="shared" si="1"/>
        <v>100</v>
      </c>
    </row>
    <row r="49" spans="1:7" ht="26.25" x14ac:dyDescent="0.25">
      <c r="A49" s="42" t="s">
        <v>91</v>
      </c>
      <c r="B49" s="12">
        <v>28535.4</v>
      </c>
      <c r="C49" s="43"/>
      <c r="D49" s="43"/>
      <c r="E49" s="12">
        <v>30000</v>
      </c>
      <c r="F49" s="105">
        <f t="shared" si="0"/>
        <v>105.13257217351079</v>
      </c>
      <c r="G49" s="106">
        <v>0</v>
      </c>
    </row>
    <row r="50" spans="1:7" x14ac:dyDescent="0.25">
      <c r="A50" s="108" t="s">
        <v>68</v>
      </c>
      <c r="B50" s="109">
        <v>53885.47</v>
      </c>
      <c r="C50" s="109">
        <v>65000</v>
      </c>
      <c r="D50" s="109">
        <v>38600</v>
      </c>
      <c r="E50" s="109">
        <v>38600</v>
      </c>
      <c r="F50" s="105">
        <f t="shared" si="0"/>
        <v>71.633410639268803</v>
      </c>
      <c r="G50" s="106">
        <f t="shared" si="1"/>
        <v>100</v>
      </c>
    </row>
    <row r="51" spans="1:7" x14ac:dyDescent="0.25">
      <c r="A51" s="107" t="s">
        <v>69</v>
      </c>
      <c r="B51" s="59">
        <v>2938.3</v>
      </c>
      <c r="C51" s="110"/>
      <c r="D51" s="110"/>
      <c r="E51" s="111">
        <v>498.57</v>
      </c>
      <c r="F51" s="105">
        <f t="shared" si="0"/>
        <v>16.967974679236292</v>
      </c>
      <c r="G51" s="106">
        <v>0</v>
      </c>
    </row>
    <row r="52" spans="1:7" x14ac:dyDescent="0.25">
      <c r="A52" s="107" t="s">
        <v>92</v>
      </c>
      <c r="B52" s="59">
        <v>4096.01</v>
      </c>
      <c r="C52" s="110"/>
      <c r="D52" s="110"/>
      <c r="E52" s="59">
        <v>6553.07</v>
      </c>
      <c r="F52" s="105">
        <f t="shared" si="0"/>
        <v>159.98666995441903</v>
      </c>
      <c r="G52" s="106">
        <v>0</v>
      </c>
    </row>
    <row r="53" spans="1:7" x14ac:dyDescent="0.25">
      <c r="A53" s="107" t="s">
        <v>70</v>
      </c>
      <c r="B53" s="59">
        <v>46134.54</v>
      </c>
      <c r="C53" s="110"/>
      <c r="D53" s="110"/>
      <c r="E53" s="59">
        <v>31548.36</v>
      </c>
      <c r="F53" s="105">
        <f t="shared" si="0"/>
        <v>68.383384769849229</v>
      </c>
      <c r="G53" s="106">
        <v>0</v>
      </c>
    </row>
    <row r="54" spans="1:7" ht="26.25" x14ac:dyDescent="0.25">
      <c r="A54" s="107" t="s">
        <v>71</v>
      </c>
      <c r="B54" s="111">
        <v>61.3</v>
      </c>
      <c r="C54" s="110"/>
      <c r="D54" s="110"/>
      <c r="E54" s="110"/>
      <c r="F54" s="105">
        <f t="shared" si="0"/>
        <v>0</v>
      </c>
      <c r="G54" s="106">
        <v>0</v>
      </c>
    </row>
    <row r="55" spans="1:7" x14ac:dyDescent="0.25">
      <c r="A55" s="107" t="s">
        <v>72</v>
      </c>
      <c r="B55" s="111">
        <v>44.46</v>
      </c>
      <c r="C55" s="110"/>
      <c r="D55" s="110"/>
      <c r="E55" s="110"/>
      <c r="F55" s="105">
        <f t="shared" si="0"/>
        <v>0</v>
      </c>
      <c r="G55" s="106">
        <v>0</v>
      </c>
    </row>
    <row r="56" spans="1:7" x14ac:dyDescent="0.25">
      <c r="A56" s="107" t="s">
        <v>93</v>
      </c>
      <c r="B56" s="111">
        <v>610.86</v>
      </c>
      <c r="C56" s="110"/>
      <c r="D56" s="110"/>
      <c r="E56" s="110"/>
      <c r="F56" s="105">
        <f t="shared" si="0"/>
        <v>0</v>
      </c>
      <c r="G56" s="106">
        <v>0</v>
      </c>
    </row>
    <row r="57" spans="1:7" x14ac:dyDescent="0.25">
      <c r="A57" s="108" t="s">
        <v>73</v>
      </c>
      <c r="B57" s="109">
        <v>46983.86</v>
      </c>
      <c r="C57" s="109">
        <v>40000</v>
      </c>
      <c r="D57" s="109">
        <v>53400</v>
      </c>
      <c r="E57" s="109">
        <v>53400</v>
      </c>
      <c r="F57" s="105">
        <f t="shared" si="0"/>
        <v>113.65605124823716</v>
      </c>
      <c r="G57" s="106">
        <f t="shared" si="1"/>
        <v>100</v>
      </c>
    </row>
    <row r="58" spans="1:7" x14ac:dyDescent="0.25">
      <c r="A58" s="107" t="s">
        <v>75</v>
      </c>
      <c r="B58" s="59">
        <v>1579.4</v>
      </c>
      <c r="C58" s="110"/>
      <c r="D58" s="110"/>
      <c r="E58" s="59">
        <v>1841.02</v>
      </c>
      <c r="F58" s="105">
        <f t="shared" si="0"/>
        <v>116.56451817145749</v>
      </c>
      <c r="G58" s="106">
        <v>0</v>
      </c>
    </row>
    <row r="59" spans="1:7" x14ac:dyDescent="0.25">
      <c r="A59" s="107" t="s">
        <v>77</v>
      </c>
      <c r="B59" s="111">
        <v>586.86</v>
      </c>
      <c r="C59" s="110"/>
      <c r="D59" s="110"/>
      <c r="E59" s="111">
        <v>893.15</v>
      </c>
      <c r="F59" s="105">
        <f t="shared" si="0"/>
        <v>152.1913233139079</v>
      </c>
      <c r="G59" s="106">
        <v>0</v>
      </c>
    </row>
    <row r="60" spans="1:7" x14ac:dyDescent="0.25">
      <c r="A60" s="107" t="s">
        <v>94</v>
      </c>
      <c r="B60" s="59">
        <v>35281.93</v>
      </c>
      <c r="C60" s="110"/>
      <c r="D60" s="110"/>
      <c r="E60" s="59">
        <v>41006.92</v>
      </c>
      <c r="F60" s="105">
        <f t="shared" si="0"/>
        <v>116.22640824920857</v>
      </c>
      <c r="G60" s="106">
        <v>0</v>
      </c>
    </row>
    <row r="61" spans="1:7" x14ac:dyDescent="0.25">
      <c r="A61" s="42" t="s">
        <v>78</v>
      </c>
      <c r="B61" s="12">
        <v>3910.68</v>
      </c>
      <c r="C61" s="43"/>
      <c r="D61" s="43"/>
      <c r="E61" s="12">
        <v>4364.3100000000004</v>
      </c>
      <c r="F61" s="105">
        <f t="shared" si="0"/>
        <v>111.59977292951611</v>
      </c>
      <c r="G61" s="106">
        <v>0</v>
      </c>
    </row>
    <row r="62" spans="1:7" x14ac:dyDescent="0.25">
      <c r="A62" s="42" t="s">
        <v>79</v>
      </c>
      <c r="B62" s="12">
        <v>2730.23</v>
      </c>
      <c r="C62" s="43"/>
      <c r="D62" s="43"/>
      <c r="E62" s="12">
        <v>4044.3</v>
      </c>
      <c r="F62" s="105">
        <f t="shared" si="0"/>
        <v>148.13037729422064</v>
      </c>
      <c r="G62" s="106">
        <v>0</v>
      </c>
    </row>
    <row r="63" spans="1:7" x14ac:dyDescent="0.25">
      <c r="A63" s="42" t="s">
        <v>80</v>
      </c>
      <c r="B63" s="94">
        <v>442</v>
      </c>
      <c r="C63" s="43"/>
      <c r="D63" s="43"/>
      <c r="E63" s="43"/>
      <c r="F63" s="105">
        <f t="shared" si="0"/>
        <v>0</v>
      </c>
      <c r="G63" s="106">
        <v>0</v>
      </c>
    </row>
    <row r="64" spans="1:7" x14ac:dyDescent="0.25">
      <c r="A64" s="42" t="s">
        <v>81</v>
      </c>
      <c r="B64" s="12">
        <v>2452.7600000000002</v>
      </c>
      <c r="C64" s="43"/>
      <c r="D64" s="43"/>
      <c r="E64" s="12">
        <v>1250.3</v>
      </c>
      <c r="F64" s="105">
        <f t="shared" si="0"/>
        <v>50.975227906521624</v>
      </c>
      <c r="G64" s="106">
        <v>0</v>
      </c>
    </row>
    <row r="65" spans="1:7" ht="24" customHeight="1" x14ac:dyDescent="0.25">
      <c r="A65" s="126" t="s">
        <v>95</v>
      </c>
      <c r="B65" s="127">
        <v>2912.42</v>
      </c>
      <c r="C65" s="127">
        <v>5000</v>
      </c>
      <c r="D65" s="127">
        <v>3000</v>
      </c>
      <c r="E65" s="127">
        <v>3000</v>
      </c>
      <c r="F65" s="128">
        <f t="shared" si="0"/>
        <v>103.0071212256474</v>
      </c>
      <c r="G65" s="129">
        <f t="shared" si="1"/>
        <v>100</v>
      </c>
    </row>
    <row r="66" spans="1:7" x14ac:dyDescent="0.25">
      <c r="A66" s="95" t="s">
        <v>30</v>
      </c>
      <c r="B66" s="14">
        <v>2912.42</v>
      </c>
      <c r="C66" s="14">
        <v>5000</v>
      </c>
      <c r="D66" s="14">
        <v>3000</v>
      </c>
      <c r="E66" s="14">
        <v>3000</v>
      </c>
      <c r="F66" s="123">
        <f t="shared" si="0"/>
        <v>103.0071212256474</v>
      </c>
      <c r="G66" s="124">
        <f t="shared" si="1"/>
        <v>100</v>
      </c>
    </row>
    <row r="67" spans="1:7" ht="23.25" customHeight="1" x14ac:dyDescent="0.25">
      <c r="A67" s="132" t="s">
        <v>61</v>
      </c>
      <c r="B67" s="133">
        <v>2912.42</v>
      </c>
      <c r="C67" s="133">
        <v>5000</v>
      </c>
      <c r="D67" s="133">
        <v>3000</v>
      </c>
      <c r="E67" s="133">
        <v>3000</v>
      </c>
      <c r="F67" s="134">
        <f t="shared" si="0"/>
        <v>103.0071212256474</v>
      </c>
      <c r="G67" s="135">
        <f t="shared" si="1"/>
        <v>100</v>
      </c>
    </row>
    <row r="68" spans="1:7" x14ac:dyDescent="0.25">
      <c r="A68" s="108" t="s">
        <v>2</v>
      </c>
      <c r="B68" s="109">
        <v>2912.42</v>
      </c>
      <c r="C68" s="109">
        <v>5000</v>
      </c>
      <c r="D68" s="109">
        <v>3000</v>
      </c>
      <c r="E68" s="109">
        <v>3000</v>
      </c>
      <c r="F68" s="105">
        <f t="shared" si="0"/>
        <v>103.0071212256474</v>
      </c>
      <c r="G68" s="106">
        <f t="shared" si="1"/>
        <v>100</v>
      </c>
    </row>
    <row r="69" spans="1:7" x14ac:dyDescent="0.25">
      <c r="A69" s="108" t="s">
        <v>32</v>
      </c>
      <c r="B69" s="109">
        <v>2912.42</v>
      </c>
      <c r="C69" s="109">
        <v>5000</v>
      </c>
      <c r="D69" s="109">
        <v>3000</v>
      </c>
      <c r="E69" s="109">
        <v>3000</v>
      </c>
      <c r="F69" s="105">
        <f t="shared" si="0"/>
        <v>103.0071212256474</v>
      </c>
      <c r="G69" s="106">
        <f t="shared" si="1"/>
        <v>100</v>
      </c>
    </row>
    <row r="70" spans="1:7" x14ac:dyDescent="0.25">
      <c r="A70" s="108" t="s">
        <v>73</v>
      </c>
      <c r="B70" s="109">
        <v>2912.42</v>
      </c>
      <c r="C70" s="109">
        <v>5000</v>
      </c>
      <c r="D70" s="109">
        <v>3000</v>
      </c>
      <c r="E70" s="109">
        <v>3000</v>
      </c>
      <c r="F70" s="105">
        <f t="shared" si="0"/>
        <v>103.0071212256474</v>
      </c>
      <c r="G70" s="106">
        <f t="shared" si="1"/>
        <v>100</v>
      </c>
    </row>
    <row r="71" spans="1:7" x14ac:dyDescent="0.25">
      <c r="A71" s="42" t="s">
        <v>75</v>
      </c>
      <c r="B71" s="12">
        <v>2912.42</v>
      </c>
      <c r="C71" s="43"/>
      <c r="D71" s="43"/>
      <c r="E71" s="94">
        <v>135</v>
      </c>
      <c r="F71" s="105">
        <f t="shared" si="0"/>
        <v>4.6353204551541332</v>
      </c>
      <c r="G71" s="106">
        <v>0</v>
      </c>
    </row>
    <row r="72" spans="1:7" x14ac:dyDescent="0.25">
      <c r="A72" s="42" t="s">
        <v>79</v>
      </c>
      <c r="B72" s="43"/>
      <c r="C72" s="43"/>
      <c r="D72" s="43"/>
      <c r="E72" s="12">
        <v>2865</v>
      </c>
      <c r="F72" s="105">
        <v>0</v>
      </c>
      <c r="G72" s="106">
        <v>0</v>
      </c>
    </row>
    <row r="73" spans="1:7" ht="32.25" customHeight="1" x14ac:dyDescent="0.25">
      <c r="A73" s="126" t="s">
        <v>96</v>
      </c>
      <c r="B73" s="127">
        <v>99411.34</v>
      </c>
      <c r="C73" s="130"/>
      <c r="D73" s="130"/>
      <c r="E73" s="130"/>
      <c r="F73" s="128">
        <f t="shared" ref="F73:F136" si="2">E73/B73*100</f>
        <v>0</v>
      </c>
      <c r="G73" s="129">
        <v>0</v>
      </c>
    </row>
    <row r="74" spans="1:7" x14ac:dyDescent="0.25">
      <c r="A74" s="95" t="s">
        <v>30</v>
      </c>
      <c r="B74" s="14">
        <v>99411.34</v>
      </c>
      <c r="C74" s="175"/>
      <c r="D74" s="175"/>
      <c r="E74" s="175"/>
      <c r="F74" s="123">
        <f t="shared" si="2"/>
        <v>0</v>
      </c>
      <c r="G74" s="124">
        <v>0</v>
      </c>
    </row>
    <row r="75" spans="1:7" ht="23.25" customHeight="1" x14ac:dyDescent="0.25">
      <c r="A75" s="132" t="s">
        <v>61</v>
      </c>
      <c r="B75" s="133">
        <v>99411.34</v>
      </c>
      <c r="C75" s="136"/>
      <c r="D75" s="136"/>
      <c r="E75" s="136"/>
      <c r="F75" s="134">
        <f t="shared" si="2"/>
        <v>0</v>
      </c>
      <c r="G75" s="135">
        <v>0</v>
      </c>
    </row>
    <row r="76" spans="1:7" x14ac:dyDescent="0.25">
      <c r="A76" s="108" t="s">
        <v>3</v>
      </c>
      <c r="B76" s="109">
        <v>99411.34</v>
      </c>
      <c r="C76" s="113"/>
      <c r="D76" s="113"/>
      <c r="E76" s="113"/>
      <c r="F76" s="105">
        <f t="shared" si="2"/>
        <v>0</v>
      </c>
      <c r="G76" s="106">
        <v>0</v>
      </c>
    </row>
    <row r="77" spans="1:7" ht="26.25" x14ac:dyDescent="0.25">
      <c r="A77" s="108" t="s">
        <v>39</v>
      </c>
      <c r="B77" s="109">
        <v>13272.28</v>
      </c>
      <c r="C77" s="113"/>
      <c r="D77" s="113"/>
      <c r="E77" s="113"/>
      <c r="F77" s="105">
        <f t="shared" si="2"/>
        <v>0</v>
      </c>
      <c r="G77" s="106">
        <v>0</v>
      </c>
    </row>
    <row r="78" spans="1:7" x14ac:dyDescent="0.25">
      <c r="A78" s="108" t="s">
        <v>111</v>
      </c>
      <c r="B78" s="109">
        <v>13272.28</v>
      </c>
      <c r="C78" s="113"/>
      <c r="D78" s="113"/>
      <c r="E78" s="113"/>
      <c r="F78" s="105">
        <f t="shared" si="2"/>
        <v>0</v>
      </c>
      <c r="G78" s="106">
        <v>0</v>
      </c>
    </row>
    <row r="79" spans="1:7" x14ac:dyDescent="0.25">
      <c r="A79" s="107" t="s">
        <v>112</v>
      </c>
      <c r="B79" s="59">
        <v>13272.28</v>
      </c>
      <c r="C79" s="110"/>
      <c r="D79" s="110"/>
      <c r="E79" s="110"/>
      <c r="F79" s="105">
        <f t="shared" si="2"/>
        <v>0</v>
      </c>
      <c r="G79" s="106">
        <v>0</v>
      </c>
    </row>
    <row r="80" spans="1:7" ht="26.25" x14ac:dyDescent="0.25">
      <c r="A80" s="108" t="s">
        <v>34</v>
      </c>
      <c r="B80" s="109">
        <v>86139.06</v>
      </c>
      <c r="C80" s="113"/>
      <c r="D80" s="113"/>
      <c r="E80" s="113"/>
      <c r="F80" s="105">
        <f t="shared" si="2"/>
        <v>0</v>
      </c>
      <c r="G80" s="106">
        <v>0</v>
      </c>
    </row>
    <row r="81" spans="1:7" x14ac:dyDescent="0.25">
      <c r="A81" s="108" t="s">
        <v>97</v>
      </c>
      <c r="B81" s="109">
        <v>86139.06</v>
      </c>
      <c r="C81" s="113"/>
      <c r="D81" s="113"/>
      <c r="E81" s="113"/>
      <c r="F81" s="105">
        <f t="shared" si="2"/>
        <v>0</v>
      </c>
      <c r="G81" s="106">
        <v>0</v>
      </c>
    </row>
    <row r="82" spans="1:7" x14ac:dyDescent="0.25">
      <c r="A82" s="42" t="s">
        <v>98</v>
      </c>
      <c r="B82" s="12">
        <v>86139.06</v>
      </c>
      <c r="C82" s="43"/>
      <c r="D82" s="43"/>
      <c r="E82" s="43"/>
      <c r="F82" s="105">
        <f t="shared" si="2"/>
        <v>0</v>
      </c>
      <c r="G82" s="106">
        <v>0</v>
      </c>
    </row>
    <row r="83" spans="1:7" ht="43.15" customHeight="1" x14ac:dyDescent="0.25">
      <c r="A83" s="179" t="s">
        <v>99</v>
      </c>
      <c r="B83" s="180">
        <v>93399.75</v>
      </c>
      <c r="C83" s="180">
        <v>96000</v>
      </c>
      <c r="D83" s="180">
        <v>170000</v>
      </c>
      <c r="E83" s="180">
        <v>107938.91</v>
      </c>
      <c r="F83" s="181">
        <f t="shared" si="2"/>
        <v>115.56659412899928</v>
      </c>
      <c r="G83" s="183">
        <f t="shared" ref="G83:G134" si="3">E83/D83*100</f>
        <v>63.493476470588242</v>
      </c>
    </row>
    <row r="84" spans="1:7" ht="36" customHeight="1" x14ac:dyDescent="0.25">
      <c r="A84" s="126" t="s">
        <v>100</v>
      </c>
      <c r="B84" s="127">
        <v>93399.75</v>
      </c>
      <c r="C84" s="127">
        <v>96000</v>
      </c>
      <c r="D84" s="127">
        <v>170000</v>
      </c>
      <c r="E84" s="127">
        <v>107938.91</v>
      </c>
      <c r="F84" s="128">
        <f t="shared" si="2"/>
        <v>115.56659412899928</v>
      </c>
      <c r="G84" s="129">
        <f t="shared" si="3"/>
        <v>63.493476470588242</v>
      </c>
    </row>
    <row r="85" spans="1:7" x14ac:dyDescent="0.25">
      <c r="A85" s="95" t="s">
        <v>36</v>
      </c>
      <c r="B85" s="14">
        <v>93399.75</v>
      </c>
      <c r="C85" s="14">
        <v>96000</v>
      </c>
      <c r="D85" s="14">
        <v>170000</v>
      </c>
      <c r="E85" s="14">
        <v>107938.91</v>
      </c>
      <c r="F85" s="123">
        <f t="shared" si="2"/>
        <v>115.56659412899928</v>
      </c>
      <c r="G85" s="124">
        <f t="shared" si="3"/>
        <v>63.493476470588242</v>
      </c>
    </row>
    <row r="86" spans="1:7" ht="20.25" customHeight="1" x14ac:dyDescent="0.25">
      <c r="A86" s="132" t="s">
        <v>53</v>
      </c>
      <c r="B86" s="133">
        <v>93399.75</v>
      </c>
      <c r="C86" s="133">
        <v>96000</v>
      </c>
      <c r="D86" s="133">
        <v>170000</v>
      </c>
      <c r="E86" s="133">
        <v>107938.91</v>
      </c>
      <c r="F86" s="134">
        <f t="shared" si="2"/>
        <v>115.56659412899928</v>
      </c>
      <c r="G86" s="135">
        <f t="shared" si="3"/>
        <v>63.493476470588242</v>
      </c>
    </row>
    <row r="87" spans="1:7" x14ac:dyDescent="0.25">
      <c r="A87" s="108" t="s">
        <v>2</v>
      </c>
      <c r="B87" s="109">
        <v>91254.46</v>
      </c>
      <c r="C87" s="109">
        <v>92700</v>
      </c>
      <c r="D87" s="109">
        <v>148974.39000000001</v>
      </c>
      <c r="E87" s="109">
        <v>94159.96</v>
      </c>
      <c r="F87" s="105">
        <f t="shared" si="2"/>
        <v>103.18395396783895</v>
      </c>
      <c r="G87" s="106">
        <f t="shared" si="3"/>
        <v>63.205467731735631</v>
      </c>
    </row>
    <row r="88" spans="1:7" x14ac:dyDescent="0.25">
      <c r="A88" s="108" t="s">
        <v>31</v>
      </c>
      <c r="B88" s="109">
        <v>14415.62</v>
      </c>
      <c r="C88" s="109">
        <v>17200</v>
      </c>
      <c r="D88" s="109">
        <v>25600</v>
      </c>
      <c r="E88" s="109">
        <v>17545.939999999999</v>
      </c>
      <c r="F88" s="105">
        <f t="shared" si="2"/>
        <v>121.71477883018558</v>
      </c>
      <c r="G88" s="106">
        <f t="shared" si="3"/>
        <v>68.538828124999995</v>
      </c>
    </row>
    <row r="89" spans="1:7" x14ac:dyDescent="0.25">
      <c r="A89" s="108" t="s">
        <v>101</v>
      </c>
      <c r="B89" s="109">
        <v>11170.02</v>
      </c>
      <c r="C89" s="109">
        <v>12600</v>
      </c>
      <c r="D89" s="109">
        <v>20000</v>
      </c>
      <c r="E89" s="109">
        <v>14545.87</v>
      </c>
      <c r="F89" s="105">
        <f t="shared" si="2"/>
        <v>130.22241679065928</v>
      </c>
      <c r="G89" s="106">
        <f t="shared" si="3"/>
        <v>72.729350000000011</v>
      </c>
    </row>
    <row r="90" spans="1:7" x14ac:dyDescent="0.25">
      <c r="A90" s="107" t="s">
        <v>102</v>
      </c>
      <c r="B90" s="59">
        <v>11170.02</v>
      </c>
      <c r="C90" s="110"/>
      <c r="D90" s="110"/>
      <c r="E90" s="59">
        <v>14545.87</v>
      </c>
      <c r="F90" s="105">
        <f t="shared" si="2"/>
        <v>130.22241679065928</v>
      </c>
      <c r="G90" s="106">
        <v>0</v>
      </c>
    </row>
    <row r="91" spans="1:7" x14ac:dyDescent="0.25">
      <c r="A91" s="108" t="s">
        <v>103</v>
      </c>
      <c r="B91" s="109">
        <v>1368.38</v>
      </c>
      <c r="C91" s="109">
        <v>2000</v>
      </c>
      <c r="D91" s="109">
        <v>2000</v>
      </c>
      <c r="E91" s="112">
        <v>600</v>
      </c>
      <c r="F91" s="105">
        <f t="shared" si="2"/>
        <v>43.847469270231947</v>
      </c>
      <c r="G91" s="106">
        <f t="shared" si="3"/>
        <v>30</v>
      </c>
    </row>
    <row r="92" spans="1:7" x14ac:dyDescent="0.25">
      <c r="A92" s="107" t="s">
        <v>104</v>
      </c>
      <c r="B92" s="59">
        <v>1368.38</v>
      </c>
      <c r="C92" s="110"/>
      <c r="D92" s="110"/>
      <c r="E92" s="111">
        <v>600</v>
      </c>
      <c r="F92" s="105">
        <f t="shared" si="2"/>
        <v>43.847469270231947</v>
      </c>
      <c r="G92" s="106">
        <v>0</v>
      </c>
    </row>
    <row r="93" spans="1:7" x14ac:dyDescent="0.25">
      <c r="A93" s="108" t="s">
        <v>105</v>
      </c>
      <c r="B93" s="109">
        <v>1877.22</v>
      </c>
      <c r="C93" s="109">
        <v>2600</v>
      </c>
      <c r="D93" s="109">
        <v>3600</v>
      </c>
      <c r="E93" s="109">
        <v>2400.0700000000002</v>
      </c>
      <c r="F93" s="105">
        <f t="shared" si="2"/>
        <v>127.85235614365924</v>
      </c>
      <c r="G93" s="106">
        <f t="shared" si="3"/>
        <v>66.668611111111119</v>
      </c>
    </row>
    <row r="94" spans="1:7" x14ac:dyDescent="0.25">
      <c r="A94" s="107" t="s">
        <v>106</v>
      </c>
      <c r="B94" s="59">
        <v>1877.22</v>
      </c>
      <c r="C94" s="110"/>
      <c r="D94" s="110"/>
      <c r="E94" s="59">
        <v>2400.0700000000002</v>
      </c>
      <c r="F94" s="105">
        <f t="shared" si="2"/>
        <v>127.85235614365924</v>
      </c>
      <c r="G94" s="106">
        <v>0</v>
      </c>
    </row>
    <row r="95" spans="1:7" x14ac:dyDescent="0.25">
      <c r="A95" s="108" t="s">
        <v>32</v>
      </c>
      <c r="B95" s="109">
        <v>75399.199999999997</v>
      </c>
      <c r="C95" s="109">
        <v>72500</v>
      </c>
      <c r="D95" s="109">
        <v>119874.39</v>
      </c>
      <c r="E95" s="109">
        <v>75287.91</v>
      </c>
      <c r="F95" s="105">
        <f t="shared" si="2"/>
        <v>99.852398964445257</v>
      </c>
      <c r="G95" s="106">
        <f t="shared" si="3"/>
        <v>62.805666831756149</v>
      </c>
    </row>
    <row r="96" spans="1:7" x14ac:dyDescent="0.25">
      <c r="A96" s="108" t="s">
        <v>64</v>
      </c>
      <c r="B96" s="109">
        <v>3867.84</v>
      </c>
      <c r="C96" s="109">
        <v>3500</v>
      </c>
      <c r="D96" s="109">
        <v>14000</v>
      </c>
      <c r="E96" s="109">
        <v>10751.67</v>
      </c>
      <c r="F96" s="105">
        <f t="shared" si="2"/>
        <v>277.97607967237525</v>
      </c>
      <c r="G96" s="106">
        <f t="shared" si="3"/>
        <v>76.797642857142861</v>
      </c>
    </row>
    <row r="97" spans="1:7" x14ac:dyDescent="0.25">
      <c r="A97" s="42" t="s">
        <v>65</v>
      </c>
      <c r="B97" s="12">
        <v>2198.75</v>
      </c>
      <c r="C97" s="43"/>
      <c r="D97" s="43"/>
      <c r="E97" s="12">
        <v>5608.76</v>
      </c>
      <c r="F97" s="105">
        <f t="shared" si="2"/>
        <v>255.08857305287097</v>
      </c>
      <c r="G97" s="106">
        <v>0</v>
      </c>
    </row>
    <row r="98" spans="1:7" ht="26.25" x14ac:dyDescent="0.25">
      <c r="A98" s="42" t="s">
        <v>91</v>
      </c>
      <c r="B98" s="94">
        <v>0.01</v>
      </c>
      <c r="C98" s="43"/>
      <c r="D98" s="43"/>
      <c r="E98" s="43"/>
      <c r="F98" s="105">
        <f t="shared" si="2"/>
        <v>0</v>
      </c>
      <c r="G98" s="106">
        <v>0</v>
      </c>
    </row>
    <row r="99" spans="1:7" x14ac:dyDescent="0.25">
      <c r="A99" s="42" t="s">
        <v>66</v>
      </c>
      <c r="B99" s="94">
        <v>294.22000000000003</v>
      </c>
      <c r="C99" s="43"/>
      <c r="D99" s="43"/>
      <c r="E99" s="94">
        <v>835</v>
      </c>
      <c r="F99" s="105">
        <f t="shared" si="2"/>
        <v>283.80123716946503</v>
      </c>
      <c r="G99" s="106">
        <v>0</v>
      </c>
    </row>
    <row r="100" spans="1:7" x14ac:dyDescent="0.25">
      <c r="A100" s="42" t="s">
        <v>67</v>
      </c>
      <c r="B100" s="12">
        <v>1374.86</v>
      </c>
      <c r="C100" s="43"/>
      <c r="D100" s="43"/>
      <c r="E100" s="12">
        <v>4307.91</v>
      </c>
      <c r="F100" s="105">
        <f t="shared" si="2"/>
        <v>313.33444859840273</v>
      </c>
      <c r="G100" s="106">
        <v>0</v>
      </c>
    </row>
    <row r="101" spans="1:7" x14ac:dyDescent="0.25">
      <c r="A101" s="108" t="s">
        <v>68</v>
      </c>
      <c r="B101" s="109">
        <v>55689.86</v>
      </c>
      <c r="C101" s="109">
        <v>40000</v>
      </c>
      <c r="D101" s="109">
        <v>58000</v>
      </c>
      <c r="E101" s="109">
        <v>46304.99</v>
      </c>
      <c r="F101" s="105">
        <f t="shared" si="2"/>
        <v>83.147973437175096</v>
      </c>
      <c r="G101" s="106">
        <f t="shared" si="3"/>
        <v>79.836189655172404</v>
      </c>
    </row>
    <row r="102" spans="1:7" x14ac:dyDescent="0.25">
      <c r="A102" s="107" t="s">
        <v>69</v>
      </c>
      <c r="B102" s="59">
        <v>4079.37</v>
      </c>
      <c r="C102" s="110"/>
      <c r="D102" s="110"/>
      <c r="E102" s="59">
        <v>3078.95</v>
      </c>
      <c r="F102" s="105">
        <f t="shared" si="2"/>
        <v>75.476115184452496</v>
      </c>
      <c r="G102" s="106">
        <v>0</v>
      </c>
    </row>
    <row r="103" spans="1:7" x14ac:dyDescent="0.25">
      <c r="A103" s="107" t="s">
        <v>92</v>
      </c>
      <c r="B103" s="59">
        <v>49326.77</v>
      </c>
      <c r="C103" s="110"/>
      <c r="D103" s="110"/>
      <c r="E103" s="59">
        <v>39209.74</v>
      </c>
      <c r="F103" s="105">
        <f t="shared" si="2"/>
        <v>79.489778065744019</v>
      </c>
      <c r="G103" s="106">
        <v>0</v>
      </c>
    </row>
    <row r="104" spans="1:7" x14ac:dyDescent="0.25">
      <c r="A104" s="107" t="s">
        <v>70</v>
      </c>
      <c r="B104" s="59">
        <v>1141.1199999999999</v>
      </c>
      <c r="C104" s="110"/>
      <c r="D104" s="110"/>
      <c r="E104" s="111">
        <v>715.36</v>
      </c>
      <c r="F104" s="105">
        <f t="shared" si="2"/>
        <v>62.689287717330345</v>
      </c>
      <c r="G104" s="106">
        <v>0</v>
      </c>
    </row>
    <row r="105" spans="1:7" ht="26.25" x14ac:dyDescent="0.25">
      <c r="A105" s="107" t="s">
        <v>71</v>
      </c>
      <c r="B105" s="111">
        <v>495.39</v>
      </c>
      <c r="C105" s="110"/>
      <c r="D105" s="110"/>
      <c r="E105" s="111">
        <v>428.97</v>
      </c>
      <c r="F105" s="105">
        <f t="shared" si="2"/>
        <v>86.592381759825599</v>
      </c>
      <c r="G105" s="106">
        <v>0</v>
      </c>
    </row>
    <row r="106" spans="1:7" x14ac:dyDescent="0.25">
      <c r="A106" s="107" t="s">
        <v>72</v>
      </c>
      <c r="B106" s="111">
        <v>647.21</v>
      </c>
      <c r="C106" s="110"/>
      <c r="D106" s="110"/>
      <c r="E106" s="111">
        <v>694.97</v>
      </c>
      <c r="F106" s="105">
        <f t="shared" si="2"/>
        <v>107.37936682066098</v>
      </c>
      <c r="G106" s="106">
        <v>0</v>
      </c>
    </row>
    <row r="107" spans="1:7" x14ac:dyDescent="0.25">
      <c r="A107" s="107" t="s">
        <v>93</v>
      </c>
      <c r="B107" s="110"/>
      <c r="C107" s="110"/>
      <c r="D107" s="110"/>
      <c r="E107" s="59">
        <v>2177</v>
      </c>
      <c r="F107" s="105">
        <v>0</v>
      </c>
      <c r="G107" s="106">
        <v>0</v>
      </c>
    </row>
    <row r="108" spans="1:7" x14ac:dyDescent="0.25">
      <c r="A108" s="108" t="s">
        <v>73</v>
      </c>
      <c r="B108" s="109">
        <v>8504.4500000000007</v>
      </c>
      <c r="C108" s="109">
        <v>19000</v>
      </c>
      <c r="D108" s="109">
        <v>30000</v>
      </c>
      <c r="E108" s="109">
        <v>11148.93</v>
      </c>
      <c r="F108" s="105">
        <f t="shared" si="2"/>
        <v>131.0952501337535</v>
      </c>
      <c r="G108" s="106">
        <f t="shared" si="3"/>
        <v>37.1631</v>
      </c>
    </row>
    <row r="109" spans="1:7" x14ac:dyDescent="0.25">
      <c r="A109" s="107" t="s">
        <v>75</v>
      </c>
      <c r="B109" s="59">
        <v>1388.5</v>
      </c>
      <c r="C109" s="110"/>
      <c r="D109" s="110"/>
      <c r="E109" s="59">
        <v>1953.78</v>
      </c>
      <c r="F109" s="105">
        <f t="shared" si="2"/>
        <v>140.71155923658625</v>
      </c>
      <c r="G109" s="106">
        <v>0</v>
      </c>
    </row>
    <row r="110" spans="1:7" x14ac:dyDescent="0.25">
      <c r="A110" s="107" t="s">
        <v>76</v>
      </c>
      <c r="B110" s="111">
        <v>347.62</v>
      </c>
      <c r="C110" s="110"/>
      <c r="D110" s="110"/>
      <c r="E110" s="111">
        <v>575.52</v>
      </c>
      <c r="F110" s="105">
        <f t="shared" si="2"/>
        <v>165.56009435590587</v>
      </c>
      <c r="G110" s="106">
        <v>0</v>
      </c>
    </row>
    <row r="111" spans="1:7" x14ac:dyDescent="0.25">
      <c r="A111" s="107" t="s">
        <v>77</v>
      </c>
      <c r="B111" s="111">
        <v>985.28</v>
      </c>
      <c r="C111" s="110"/>
      <c r="D111" s="110"/>
      <c r="E111" s="111">
        <v>993.87</v>
      </c>
      <c r="F111" s="105">
        <f t="shared" si="2"/>
        <v>100.87183338746345</v>
      </c>
      <c r="G111" s="106">
        <v>0</v>
      </c>
    </row>
    <row r="112" spans="1:7" x14ac:dyDescent="0.25">
      <c r="A112" s="107" t="s">
        <v>78</v>
      </c>
      <c r="B112" s="111">
        <v>177.85</v>
      </c>
      <c r="C112" s="110"/>
      <c r="D112" s="110"/>
      <c r="E112" s="110"/>
      <c r="F112" s="105">
        <f t="shared" si="2"/>
        <v>0</v>
      </c>
      <c r="G112" s="106">
        <v>0</v>
      </c>
    </row>
    <row r="113" spans="1:7" x14ac:dyDescent="0.25">
      <c r="A113" s="107" t="s">
        <v>79</v>
      </c>
      <c r="B113" s="59">
        <v>2567.37</v>
      </c>
      <c r="C113" s="110"/>
      <c r="D113" s="110"/>
      <c r="E113" s="59">
        <v>4885.24</v>
      </c>
      <c r="F113" s="105">
        <f t="shared" si="2"/>
        <v>190.28188379547942</v>
      </c>
      <c r="G113" s="106">
        <v>0</v>
      </c>
    </row>
    <row r="114" spans="1:7" x14ac:dyDescent="0.25">
      <c r="A114" s="107" t="s">
        <v>80</v>
      </c>
      <c r="B114" s="59">
        <v>1015.89</v>
      </c>
      <c r="C114" s="110"/>
      <c r="D114" s="110"/>
      <c r="E114" s="111">
        <v>922.88</v>
      </c>
      <c r="F114" s="105">
        <f t="shared" si="2"/>
        <v>90.844481193830035</v>
      </c>
      <c r="G114" s="106">
        <v>0</v>
      </c>
    </row>
    <row r="115" spans="1:7" x14ac:dyDescent="0.25">
      <c r="A115" s="107" t="s">
        <v>81</v>
      </c>
      <c r="B115" s="59">
        <v>2021.94</v>
      </c>
      <c r="C115" s="110"/>
      <c r="D115" s="110"/>
      <c r="E115" s="59">
        <v>1817.64</v>
      </c>
      <c r="F115" s="105">
        <f t="shared" si="2"/>
        <v>89.895842606605541</v>
      </c>
      <c r="G115" s="106">
        <v>0</v>
      </c>
    </row>
    <row r="116" spans="1:7" x14ac:dyDescent="0.25">
      <c r="A116" s="108" t="s">
        <v>82</v>
      </c>
      <c r="B116" s="109">
        <v>7337.05</v>
      </c>
      <c r="C116" s="109">
        <v>10000</v>
      </c>
      <c r="D116" s="109">
        <v>17874.39</v>
      </c>
      <c r="E116" s="109">
        <v>7082.32</v>
      </c>
      <c r="F116" s="105">
        <f t="shared" si="2"/>
        <v>96.52816867814721</v>
      </c>
      <c r="G116" s="106">
        <f t="shared" si="3"/>
        <v>39.622722789421069</v>
      </c>
    </row>
    <row r="117" spans="1:7" ht="26.25" x14ac:dyDescent="0.25">
      <c r="A117" s="107" t="s">
        <v>107</v>
      </c>
      <c r="B117" s="59">
        <v>3875.51</v>
      </c>
      <c r="C117" s="110"/>
      <c r="D117" s="110"/>
      <c r="E117" s="59">
        <v>2195</v>
      </c>
      <c r="F117" s="105">
        <f t="shared" si="2"/>
        <v>56.637707037267347</v>
      </c>
      <c r="G117" s="106">
        <v>0</v>
      </c>
    </row>
    <row r="118" spans="1:7" x14ac:dyDescent="0.25">
      <c r="A118" s="107" t="s">
        <v>83</v>
      </c>
      <c r="B118" s="110"/>
      <c r="C118" s="110"/>
      <c r="D118" s="110"/>
      <c r="E118" s="111">
        <v>123.7</v>
      </c>
      <c r="F118" s="105">
        <v>0</v>
      </c>
      <c r="G118" s="106">
        <v>0</v>
      </c>
    </row>
    <row r="119" spans="1:7" x14ac:dyDescent="0.25">
      <c r="A119" s="107" t="s">
        <v>108</v>
      </c>
      <c r="B119" s="59">
        <v>3035.21</v>
      </c>
      <c r="C119" s="110"/>
      <c r="D119" s="110"/>
      <c r="E119" s="59">
        <v>2378.0500000000002</v>
      </c>
      <c r="F119" s="105">
        <f t="shared" si="2"/>
        <v>78.348779820836128</v>
      </c>
      <c r="G119" s="106">
        <v>0</v>
      </c>
    </row>
    <row r="120" spans="1:7" x14ac:dyDescent="0.25">
      <c r="A120" s="107" t="s">
        <v>84</v>
      </c>
      <c r="B120" s="111">
        <v>351.75</v>
      </c>
      <c r="C120" s="110"/>
      <c r="D120" s="110"/>
      <c r="E120" s="111">
        <v>315</v>
      </c>
      <c r="F120" s="105">
        <f t="shared" si="2"/>
        <v>89.552238805970148</v>
      </c>
      <c r="G120" s="106">
        <v>0</v>
      </c>
    </row>
    <row r="121" spans="1:7" x14ac:dyDescent="0.25">
      <c r="A121" s="107" t="s">
        <v>85</v>
      </c>
      <c r="B121" s="110"/>
      <c r="C121" s="110"/>
      <c r="D121" s="110"/>
      <c r="E121" s="59">
        <v>1013</v>
      </c>
      <c r="F121" s="105">
        <v>0</v>
      </c>
      <c r="G121" s="106">
        <v>0</v>
      </c>
    </row>
    <row r="122" spans="1:7" x14ac:dyDescent="0.25">
      <c r="A122" s="107" t="s">
        <v>86</v>
      </c>
      <c r="B122" s="111">
        <v>74.58</v>
      </c>
      <c r="C122" s="110"/>
      <c r="D122" s="110"/>
      <c r="E122" s="59">
        <v>1057.57</v>
      </c>
      <c r="F122" s="105">
        <f t="shared" si="2"/>
        <v>1418.0343255564494</v>
      </c>
      <c r="G122" s="106">
        <v>0</v>
      </c>
    </row>
    <row r="123" spans="1:7" x14ac:dyDescent="0.25">
      <c r="A123" s="108" t="s">
        <v>33</v>
      </c>
      <c r="B123" s="109">
        <v>1439.64</v>
      </c>
      <c r="C123" s="109">
        <v>3000</v>
      </c>
      <c r="D123" s="109">
        <v>3500</v>
      </c>
      <c r="E123" s="109">
        <v>1326.11</v>
      </c>
      <c r="F123" s="105">
        <f t="shared" si="2"/>
        <v>92.114000722402807</v>
      </c>
      <c r="G123" s="106">
        <f t="shared" si="3"/>
        <v>37.888857142857141</v>
      </c>
    </row>
    <row r="124" spans="1:7" x14ac:dyDescent="0.25">
      <c r="A124" s="108" t="s">
        <v>87</v>
      </c>
      <c r="B124" s="109">
        <v>1439.64</v>
      </c>
      <c r="C124" s="109">
        <v>3000</v>
      </c>
      <c r="D124" s="109">
        <v>3500</v>
      </c>
      <c r="E124" s="109">
        <v>1326.11</v>
      </c>
      <c r="F124" s="105">
        <f t="shared" si="2"/>
        <v>92.114000722402807</v>
      </c>
      <c r="G124" s="106">
        <f t="shared" si="3"/>
        <v>37.888857142857141</v>
      </c>
    </row>
    <row r="125" spans="1:7" x14ac:dyDescent="0.25">
      <c r="A125" s="107" t="s">
        <v>88</v>
      </c>
      <c r="B125" s="59">
        <v>1436.5</v>
      </c>
      <c r="C125" s="110"/>
      <c r="D125" s="110"/>
      <c r="E125" s="59">
        <v>1315.42</v>
      </c>
      <c r="F125" s="105">
        <f t="shared" si="2"/>
        <v>91.571179951270452</v>
      </c>
      <c r="G125" s="106">
        <v>0</v>
      </c>
    </row>
    <row r="126" spans="1:7" x14ac:dyDescent="0.25">
      <c r="A126" s="107" t="s">
        <v>89</v>
      </c>
      <c r="B126" s="111">
        <v>3.14</v>
      </c>
      <c r="C126" s="110"/>
      <c r="D126" s="110"/>
      <c r="E126" s="111">
        <v>10.69</v>
      </c>
      <c r="F126" s="105">
        <f t="shared" si="2"/>
        <v>340.44585987261144</v>
      </c>
      <c r="G126" s="106">
        <v>0</v>
      </c>
    </row>
    <row r="127" spans="1:7" x14ac:dyDescent="0.25">
      <c r="A127" s="108" t="s">
        <v>3</v>
      </c>
      <c r="B127" s="109">
        <v>2145.29</v>
      </c>
      <c r="C127" s="109">
        <v>3300</v>
      </c>
      <c r="D127" s="109">
        <v>21025.61</v>
      </c>
      <c r="E127" s="109">
        <v>13778.95</v>
      </c>
      <c r="F127" s="105">
        <f t="shared" si="2"/>
        <v>642.28845517389266</v>
      </c>
      <c r="G127" s="106">
        <f t="shared" si="3"/>
        <v>65.53412719060232</v>
      </c>
    </row>
    <row r="128" spans="1:7" ht="26.25" x14ac:dyDescent="0.25">
      <c r="A128" s="108" t="s">
        <v>174</v>
      </c>
      <c r="B128" s="112">
        <v>300.12</v>
      </c>
      <c r="C128" s="113"/>
      <c r="D128" s="113"/>
      <c r="E128" s="113"/>
      <c r="F128" s="105">
        <f t="shared" si="2"/>
        <v>0</v>
      </c>
      <c r="G128" s="106">
        <v>0</v>
      </c>
    </row>
    <row r="129" spans="1:7" x14ac:dyDescent="0.25">
      <c r="A129" s="108" t="s">
        <v>175</v>
      </c>
      <c r="B129" s="112">
        <v>300.12</v>
      </c>
      <c r="C129" s="113"/>
      <c r="D129" s="113"/>
      <c r="E129" s="113"/>
      <c r="F129" s="105">
        <f t="shared" si="2"/>
        <v>0</v>
      </c>
      <c r="G129" s="106">
        <v>0</v>
      </c>
    </row>
    <row r="130" spans="1:7" x14ac:dyDescent="0.25">
      <c r="A130" s="107" t="s">
        <v>176</v>
      </c>
      <c r="B130" s="111">
        <v>300.12</v>
      </c>
      <c r="C130" s="110"/>
      <c r="D130" s="110"/>
      <c r="E130" s="110"/>
      <c r="F130" s="105">
        <f t="shared" si="2"/>
        <v>0</v>
      </c>
      <c r="G130" s="106">
        <v>0</v>
      </c>
    </row>
    <row r="131" spans="1:7" ht="26.25" x14ac:dyDescent="0.25">
      <c r="A131" s="108" t="s">
        <v>39</v>
      </c>
      <c r="B131" s="109">
        <v>1845.17</v>
      </c>
      <c r="C131" s="109">
        <v>3300</v>
      </c>
      <c r="D131" s="109">
        <v>21025.61</v>
      </c>
      <c r="E131" s="109">
        <v>13778.95</v>
      </c>
      <c r="F131" s="105">
        <f t="shared" si="2"/>
        <v>746.75775131830676</v>
      </c>
      <c r="G131" s="106">
        <f t="shared" si="3"/>
        <v>65.53412719060232</v>
      </c>
    </row>
    <row r="132" spans="1:7" x14ac:dyDescent="0.25">
      <c r="A132" s="108" t="s">
        <v>109</v>
      </c>
      <c r="B132" s="113"/>
      <c r="C132" s="113"/>
      <c r="D132" s="112">
        <v>729.31</v>
      </c>
      <c r="E132" s="112">
        <v>729.31</v>
      </c>
      <c r="F132" s="105">
        <v>0</v>
      </c>
      <c r="G132" s="106">
        <f t="shared" si="3"/>
        <v>100</v>
      </c>
    </row>
    <row r="133" spans="1:7" x14ac:dyDescent="0.25">
      <c r="A133" s="107" t="s">
        <v>110</v>
      </c>
      <c r="B133" s="110"/>
      <c r="C133" s="110"/>
      <c r="D133" s="110"/>
      <c r="E133" s="111">
        <v>729.31</v>
      </c>
      <c r="F133" s="105">
        <v>0</v>
      </c>
      <c r="G133" s="106">
        <v>0</v>
      </c>
    </row>
    <row r="134" spans="1:7" x14ac:dyDescent="0.25">
      <c r="A134" s="108" t="s">
        <v>111</v>
      </c>
      <c r="B134" s="109">
        <v>1792.34</v>
      </c>
      <c r="C134" s="109">
        <v>2700</v>
      </c>
      <c r="D134" s="109">
        <v>19996.3</v>
      </c>
      <c r="E134" s="109">
        <v>12992.57</v>
      </c>
      <c r="F134" s="105">
        <f t="shared" si="2"/>
        <v>724.89427229208752</v>
      </c>
      <c r="G134" s="106">
        <f t="shared" si="3"/>
        <v>64.974870351014928</v>
      </c>
    </row>
    <row r="135" spans="1:7" x14ac:dyDescent="0.25">
      <c r="A135" s="107" t="s">
        <v>112</v>
      </c>
      <c r="B135" s="59">
        <v>1418.06</v>
      </c>
      <c r="C135" s="110"/>
      <c r="D135" s="110"/>
      <c r="E135" s="59">
        <v>10372.68</v>
      </c>
      <c r="F135" s="105">
        <f t="shared" si="2"/>
        <v>731.46975445326723</v>
      </c>
      <c r="G135" s="106">
        <v>0</v>
      </c>
    </row>
    <row r="136" spans="1:7" x14ac:dyDescent="0.25">
      <c r="A136" s="107" t="s">
        <v>177</v>
      </c>
      <c r="B136" s="111">
        <v>374.28</v>
      </c>
      <c r="C136" s="110"/>
      <c r="D136" s="110"/>
      <c r="E136" s="110"/>
      <c r="F136" s="105">
        <f t="shared" si="2"/>
        <v>0</v>
      </c>
      <c r="G136" s="106">
        <v>0</v>
      </c>
    </row>
    <row r="137" spans="1:7" x14ac:dyDescent="0.25">
      <c r="A137" s="107" t="s">
        <v>113</v>
      </c>
      <c r="B137" s="110"/>
      <c r="C137" s="110"/>
      <c r="D137" s="110"/>
      <c r="E137" s="59">
        <v>1758.58</v>
      </c>
      <c r="F137" s="105">
        <v>0</v>
      </c>
      <c r="G137" s="106">
        <v>0</v>
      </c>
    </row>
    <row r="138" spans="1:7" x14ac:dyDescent="0.25">
      <c r="A138" s="107" t="s">
        <v>178</v>
      </c>
      <c r="B138" s="110"/>
      <c r="C138" s="110"/>
      <c r="D138" s="110"/>
      <c r="E138" s="111">
        <v>861.31</v>
      </c>
      <c r="F138" s="105">
        <v>0</v>
      </c>
      <c r="G138" s="106">
        <v>0</v>
      </c>
    </row>
    <row r="139" spans="1:7" ht="26.25" x14ac:dyDescent="0.25">
      <c r="A139" s="108" t="s">
        <v>114</v>
      </c>
      <c r="B139" s="112">
        <v>52.83</v>
      </c>
      <c r="C139" s="112">
        <v>600</v>
      </c>
      <c r="D139" s="112">
        <v>300</v>
      </c>
      <c r="E139" s="112">
        <v>57.07</v>
      </c>
      <c r="F139" s="105">
        <f t="shared" ref="F139:F199" si="4">E139/B139*100</f>
        <v>108.02574294908196</v>
      </c>
      <c r="G139" s="106">
        <f t="shared" ref="G139:G199" si="5">E139/D139*100</f>
        <v>19.023333333333333</v>
      </c>
    </row>
    <row r="140" spans="1:7" x14ac:dyDescent="0.25">
      <c r="A140" s="42" t="s">
        <v>115</v>
      </c>
      <c r="B140" s="94">
        <v>52.83</v>
      </c>
      <c r="C140" s="43"/>
      <c r="D140" s="43"/>
      <c r="E140" s="94">
        <v>57.07</v>
      </c>
      <c r="F140" s="105">
        <f t="shared" si="4"/>
        <v>108.02574294908196</v>
      </c>
      <c r="G140" s="106">
        <v>0</v>
      </c>
    </row>
    <row r="141" spans="1:7" ht="43.15" customHeight="1" x14ac:dyDescent="0.25">
      <c r="A141" s="179" t="s">
        <v>116</v>
      </c>
      <c r="B141" s="180">
        <v>8688.51</v>
      </c>
      <c r="C141" s="180">
        <v>18700</v>
      </c>
      <c r="D141" s="180">
        <v>21799.18</v>
      </c>
      <c r="E141" s="180">
        <v>11663.42</v>
      </c>
      <c r="F141" s="181">
        <f t="shared" si="4"/>
        <v>134.23958768534536</v>
      </c>
      <c r="G141" s="183">
        <f t="shared" si="5"/>
        <v>53.503939138995136</v>
      </c>
    </row>
    <row r="142" spans="1:7" ht="30" customHeight="1" x14ac:dyDescent="0.25">
      <c r="A142" s="126" t="s">
        <v>117</v>
      </c>
      <c r="B142" s="127">
        <v>3472.22</v>
      </c>
      <c r="C142" s="127">
        <v>3500</v>
      </c>
      <c r="D142" s="127">
        <v>1026.24</v>
      </c>
      <c r="E142" s="127">
        <v>1026.24</v>
      </c>
      <c r="F142" s="128">
        <f t="shared" si="4"/>
        <v>29.555730915667787</v>
      </c>
      <c r="G142" s="129">
        <f t="shared" si="5"/>
        <v>100</v>
      </c>
    </row>
    <row r="143" spans="1:7" x14ac:dyDescent="0.25">
      <c r="A143" s="95" t="s">
        <v>30</v>
      </c>
      <c r="B143" s="175"/>
      <c r="C143" s="175"/>
      <c r="D143" s="176">
        <v>250</v>
      </c>
      <c r="E143" s="176">
        <v>250</v>
      </c>
      <c r="F143" s="123">
        <v>0</v>
      </c>
      <c r="G143" s="124">
        <f t="shared" si="5"/>
        <v>100</v>
      </c>
    </row>
    <row r="144" spans="1:7" ht="20.25" customHeight="1" x14ac:dyDescent="0.25">
      <c r="A144" s="132" t="s">
        <v>60</v>
      </c>
      <c r="B144" s="136"/>
      <c r="C144" s="136"/>
      <c r="D144" s="137">
        <v>250</v>
      </c>
      <c r="E144" s="137">
        <v>250</v>
      </c>
      <c r="F144" s="134">
        <v>0</v>
      </c>
      <c r="G144" s="135">
        <f t="shared" si="5"/>
        <v>100</v>
      </c>
    </row>
    <row r="145" spans="1:7" x14ac:dyDescent="0.25">
      <c r="A145" s="108" t="s">
        <v>3</v>
      </c>
      <c r="B145" s="113"/>
      <c r="C145" s="113"/>
      <c r="D145" s="112">
        <v>250</v>
      </c>
      <c r="E145" s="112">
        <v>250</v>
      </c>
      <c r="F145" s="105">
        <v>0</v>
      </c>
      <c r="G145" s="106">
        <f t="shared" si="5"/>
        <v>100</v>
      </c>
    </row>
    <row r="146" spans="1:7" ht="26.25" x14ac:dyDescent="0.25">
      <c r="A146" s="108" t="s">
        <v>174</v>
      </c>
      <c r="B146" s="113"/>
      <c r="C146" s="113"/>
      <c r="D146" s="112">
        <v>250</v>
      </c>
      <c r="E146" s="112">
        <v>250</v>
      </c>
      <c r="F146" s="105">
        <v>0</v>
      </c>
      <c r="G146" s="106">
        <f t="shared" si="5"/>
        <v>100</v>
      </c>
    </row>
    <row r="147" spans="1:7" x14ac:dyDescent="0.25">
      <c r="A147" s="108" t="s">
        <v>175</v>
      </c>
      <c r="B147" s="113"/>
      <c r="C147" s="113"/>
      <c r="D147" s="112">
        <v>250</v>
      </c>
      <c r="E147" s="112">
        <v>250</v>
      </c>
      <c r="F147" s="105">
        <v>0</v>
      </c>
      <c r="G147" s="106">
        <f t="shared" si="5"/>
        <v>100</v>
      </c>
    </row>
    <row r="148" spans="1:7" x14ac:dyDescent="0.25">
      <c r="A148" s="107" t="s">
        <v>176</v>
      </c>
      <c r="B148" s="110"/>
      <c r="C148" s="110"/>
      <c r="D148" s="110"/>
      <c r="E148" s="111">
        <v>250</v>
      </c>
      <c r="F148" s="105">
        <v>0</v>
      </c>
      <c r="G148" s="106">
        <v>0</v>
      </c>
    </row>
    <row r="149" spans="1:7" x14ac:dyDescent="0.25">
      <c r="A149" s="108" t="s">
        <v>36</v>
      </c>
      <c r="B149" s="109">
        <v>3472.22</v>
      </c>
      <c r="C149" s="109">
        <v>3500</v>
      </c>
      <c r="D149" s="112">
        <v>776.24</v>
      </c>
      <c r="E149" s="112">
        <v>776.24</v>
      </c>
      <c r="F149" s="123">
        <f t="shared" si="4"/>
        <v>22.355726307664838</v>
      </c>
      <c r="G149" s="124">
        <f t="shared" si="5"/>
        <v>100</v>
      </c>
    </row>
    <row r="150" spans="1:7" ht="22.5" customHeight="1" x14ac:dyDescent="0.25">
      <c r="A150" s="132" t="s">
        <v>60</v>
      </c>
      <c r="B150" s="133">
        <v>3472.22</v>
      </c>
      <c r="C150" s="133">
        <v>3500</v>
      </c>
      <c r="D150" s="137">
        <v>776.24</v>
      </c>
      <c r="E150" s="137">
        <v>776.24</v>
      </c>
      <c r="F150" s="134">
        <f t="shared" si="4"/>
        <v>22.355726307664838</v>
      </c>
      <c r="G150" s="135">
        <f t="shared" si="5"/>
        <v>100</v>
      </c>
    </row>
    <row r="151" spans="1:7" x14ac:dyDescent="0.25">
      <c r="A151" s="108" t="s">
        <v>2</v>
      </c>
      <c r="B151" s="109">
        <v>3472.22</v>
      </c>
      <c r="C151" s="109">
        <v>3500</v>
      </c>
      <c r="D151" s="112">
        <v>776.24</v>
      </c>
      <c r="E151" s="112">
        <v>776.24</v>
      </c>
      <c r="F151" s="105">
        <f t="shared" si="4"/>
        <v>22.355726307664838</v>
      </c>
      <c r="G151" s="106">
        <f t="shared" si="5"/>
        <v>100</v>
      </c>
    </row>
    <row r="152" spans="1:7" x14ac:dyDescent="0.25">
      <c r="A152" s="108" t="s">
        <v>32</v>
      </c>
      <c r="B152" s="109">
        <v>3472.22</v>
      </c>
      <c r="C152" s="109">
        <v>3500</v>
      </c>
      <c r="D152" s="112">
        <v>776.24</v>
      </c>
      <c r="E152" s="112">
        <v>776.24</v>
      </c>
      <c r="F152" s="105">
        <f t="shared" si="4"/>
        <v>22.355726307664838</v>
      </c>
      <c r="G152" s="106">
        <f t="shared" si="5"/>
        <v>100</v>
      </c>
    </row>
    <row r="153" spans="1:7" x14ac:dyDescent="0.25">
      <c r="A153" s="108" t="s">
        <v>68</v>
      </c>
      <c r="B153" s="109">
        <v>2654.46</v>
      </c>
      <c r="C153" s="109">
        <v>3000</v>
      </c>
      <c r="D153" s="112">
        <v>568.04</v>
      </c>
      <c r="E153" s="112">
        <v>568.04</v>
      </c>
      <c r="F153" s="105">
        <f t="shared" si="4"/>
        <v>21.399456009885249</v>
      </c>
      <c r="G153" s="106">
        <f t="shared" si="5"/>
        <v>100</v>
      </c>
    </row>
    <row r="154" spans="1:7" x14ac:dyDescent="0.25">
      <c r="A154" s="107" t="s">
        <v>69</v>
      </c>
      <c r="B154" s="111">
        <v>385.69</v>
      </c>
      <c r="C154" s="110"/>
      <c r="D154" s="110"/>
      <c r="E154" s="111">
        <v>140.6</v>
      </c>
      <c r="F154" s="105">
        <f t="shared" si="4"/>
        <v>36.454147112966375</v>
      </c>
      <c r="G154" s="106">
        <v>0</v>
      </c>
    </row>
    <row r="155" spans="1:7" x14ac:dyDescent="0.25">
      <c r="A155" s="107" t="s">
        <v>92</v>
      </c>
      <c r="B155" s="59">
        <v>2268.77</v>
      </c>
      <c r="C155" s="110"/>
      <c r="D155" s="110"/>
      <c r="E155" s="111">
        <v>427.44</v>
      </c>
      <c r="F155" s="105">
        <f t="shared" si="4"/>
        <v>18.840164494417682</v>
      </c>
      <c r="G155" s="106">
        <v>0</v>
      </c>
    </row>
    <row r="156" spans="1:7" x14ac:dyDescent="0.25">
      <c r="A156" s="108" t="s">
        <v>82</v>
      </c>
      <c r="B156" s="112">
        <v>817.76</v>
      </c>
      <c r="C156" s="112">
        <v>500</v>
      </c>
      <c r="D156" s="112">
        <v>208.2</v>
      </c>
      <c r="E156" s="112">
        <v>208.2</v>
      </c>
      <c r="F156" s="105">
        <f t="shared" si="4"/>
        <v>25.459792604187047</v>
      </c>
      <c r="G156" s="106">
        <f t="shared" si="5"/>
        <v>100</v>
      </c>
    </row>
    <row r="157" spans="1:7" x14ac:dyDescent="0.25">
      <c r="A157" s="107" t="s">
        <v>83</v>
      </c>
      <c r="B157" s="111">
        <v>154.15</v>
      </c>
      <c r="C157" s="110"/>
      <c r="D157" s="110"/>
      <c r="E157" s="110"/>
      <c r="F157" s="105">
        <f t="shared" si="4"/>
        <v>0</v>
      </c>
      <c r="G157" s="106">
        <v>0</v>
      </c>
    </row>
    <row r="158" spans="1:7" x14ac:dyDescent="0.25">
      <c r="A158" s="42" t="s">
        <v>108</v>
      </c>
      <c r="B158" s="94">
        <v>102.97</v>
      </c>
      <c r="C158" s="43"/>
      <c r="D158" s="43"/>
      <c r="E158" s="94">
        <v>208.2</v>
      </c>
      <c r="F158" s="105">
        <f t="shared" si="4"/>
        <v>202.19481402350198</v>
      </c>
      <c r="G158" s="106">
        <v>0</v>
      </c>
    </row>
    <row r="159" spans="1:7" x14ac:dyDescent="0.25">
      <c r="A159" s="42" t="s">
        <v>86</v>
      </c>
      <c r="B159" s="94">
        <v>560.64</v>
      </c>
      <c r="C159" s="43"/>
      <c r="D159" s="43"/>
      <c r="E159" s="43"/>
      <c r="F159" s="105">
        <f t="shared" si="4"/>
        <v>0</v>
      </c>
      <c r="G159" s="106">
        <v>0</v>
      </c>
    </row>
    <row r="160" spans="1:7" ht="31.5" customHeight="1" x14ac:dyDescent="0.25">
      <c r="A160" s="126" t="s">
        <v>118</v>
      </c>
      <c r="B160" s="130"/>
      <c r="C160" s="130"/>
      <c r="D160" s="130"/>
      <c r="E160" s="130"/>
      <c r="F160" s="128">
        <v>0</v>
      </c>
      <c r="G160" s="129">
        <v>0</v>
      </c>
    </row>
    <row r="161" spans="1:7" x14ac:dyDescent="0.25">
      <c r="A161" s="95" t="s">
        <v>36</v>
      </c>
      <c r="B161" s="175"/>
      <c r="C161" s="175"/>
      <c r="D161" s="175"/>
      <c r="E161" s="175"/>
      <c r="F161" s="123">
        <v>0</v>
      </c>
      <c r="G161" s="124">
        <v>0</v>
      </c>
    </row>
    <row r="162" spans="1:7" ht="26.25" x14ac:dyDescent="0.25">
      <c r="A162" s="132" t="s">
        <v>56</v>
      </c>
      <c r="B162" s="136"/>
      <c r="C162" s="136"/>
      <c r="D162" s="136"/>
      <c r="E162" s="136"/>
      <c r="F162" s="134">
        <v>0</v>
      </c>
      <c r="G162" s="135">
        <v>0</v>
      </c>
    </row>
    <row r="163" spans="1:7" x14ac:dyDescent="0.25">
      <c r="A163" s="108" t="s">
        <v>2</v>
      </c>
      <c r="B163" s="113"/>
      <c r="C163" s="113"/>
      <c r="D163" s="113"/>
      <c r="E163" s="113"/>
      <c r="F163" s="105">
        <v>0</v>
      </c>
      <c r="G163" s="106">
        <v>0</v>
      </c>
    </row>
    <row r="164" spans="1:7" x14ac:dyDescent="0.25">
      <c r="A164" s="108" t="s">
        <v>32</v>
      </c>
      <c r="B164" s="113"/>
      <c r="C164" s="113"/>
      <c r="D164" s="113"/>
      <c r="E164" s="113"/>
      <c r="F164" s="105">
        <v>0</v>
      </c>
      <c r="G164" s="106">
        <v>0</v>
      </c>
    </row>
    <row r="165" spans="1:7" x14ac:dyDescent="0.25">
      <c r="A165" s="108" t="s">
        <v>73</v>
      </c>
      <c r="B165" s="113"/>
      <c r="C165" s="113"/>
      <c r="D165" s="113"/>
      <c r="E165" s="113"/>
      <c r="F165" s="105">
        <v>0</v>
      </c>
      <c r="G165" s="106">
        <v>0</v>
      </c>
    </row>
    <row r="166" spans="1:7" ht="28.5" customHeight="1" x14ac:dyDescent="0.25">
      <c r="A166" s="126" t="s">
        <v>119</v>
      </c>
      <c r="B166" s="127">
        <v>1061.79</v>
      </c>
      <c r="C166" s="127">
        <v>1200</v>
      </c>
      <c r="D166" s="127">
        <v>4800</v>
      </c>
      <c r="E166" s="127">
        <v>4423.57</v>
      </c>
      <c r="F166" s="128">
        <f t="shared" si="4"/>
        <v>416.61439644374127</v>
      </c>
      <c r="G166" s="129">
        <f t="shared" si="5"/>
        <v>92.157708333333332</v>
      </c>
    </row>
    <row r="167" spans="1:7" x14ac:dyDescent="0.25">
      <c r="A167" s="95" t="s">
        <v>36</v>
      </c>
      <c r="B167" s="14">
        <v>1061.79</v>
      </c>
      <c r="C167" s="14">
        <v>1200</v>
      </c>
      <c r="D167" s="14">
        <v>4800</v>
      </c>
      <c r="E167" s="14">
        <v>4423.57</v>
      </c>
      <c r="F167" s="123">
        <f t="shared" si="4"/>
        <v>416.61439644374127</v>
      </c>
      <c r="G167" s="124">
        <f t="shared" si="5"/>
        <v>92.157708333333332</v>
      </c>
    </row>
    <row r="168" spans="1:7" ht="21" customHeight="1" x14ac:dyDescent="0.25">
      <c r="A168" s="132" t="s">
        <v>58</v>
      </c>
      <c r="B168" s="133">
        <v>1061.79</v>
      </c>
      <c r="C168" s="133">
        <v>1200</v>
      </c>
      <c r="D168" s="133">
        <v>4800</v>
      </c>
      <c r="E168" s="133">
        <v>4423.57</v>
      </c>
      <c r="F168" s="134">
        <f t="shared" si="4"/>
        <v>416.61439644374127</v>
      </c>
      <c r="G168" s="135">
        <f t="shared" si="5"/>
        <v>92.157708333333332</v>
      </c>
    </row>
    <row r="169" spans="1:7" x14ac:dyDescent="0.25">
      <c r="A169" s="108" t="s">
        <v>2</v>
      </c>
      <c r="B169" s="109">
        <v>1061.79</v>
      </c>
      <c r="C169" s="109">
        <v>1200</v>
      </c>
      <c r="D169" s="109">
        <v>3800</v>
      </c>
      <c r="E169" s="109">
        <v>3423.57</v>
      </c>
      <c r="F169" s="105">
        <f t="shared" si="4"/>
        <v>322.43381459610657</v>
      </c>
      <c r="G169" s="106">
        <f t="shared" si="5"/>
        <v>90.093947368421055</v>
      </c>
    </row>
    <row r="170" spans="1:7" x14ac:dyDescent="0.25">
      <c r="A170" s="108" t="s">
        <v>32</v>
      </c>
      <c r="B170" s="109">
        <v>1061.79</v>
      </c>
      <c r="C170" s="109">
        <v>1200</v>
      </c>
      <c r="D170" s="109">
        <v>3800</v>
      </c>
      <c r="E170" s="109">
        <v>3423.57</v>
      </c>
      <c r="F170" s="105">
        <f t="shared" si="4"/>
        <v>322.43381459610657</v>
      </c>
      <c r="G170" s="106">
        <f t="shared" si="5"/>
        <v>90.093947368421055</v>
      </c>
    </row>
    <row r="171" spans="1:7" x14ac:dyDescent="0.25">
      <c r="A171" s="108" t="s">
        <v>64</v>
      </c>
      <c r="B171" s="113"/>
      <c r="C171" s="113"/>
      <c r="D171" s="112">
        <v>800</v>
      </c>
      <c r="E171" s="112">
        <v>800</v>
      </c>
      <c r="F171" s="105">
        <v>0</v>
      </c>
      <c r="G171" s="106">
        <f t="shared" si="5"/>
        <v>100</v>
      </c>
    </row>
    <row r="172" spans="1:7" x14ac:dyDescent="0.25">
      <c r="A172" s="107" t="s">
        <v>65</v>
      </c>
      <c r="B172" s="110"/>
      <c r="C172" s="110"/>
      <c r="D172" s="110"/>
      <c r="E172" s="111">
        <v>429</v>
      </c>
      <c r="F172" s="105">
        <v>0</v>
      </c>
      <c r="G172" s="106">
        <v>0</v>
      </c>
    </row>
    <row r="173" spans="1:7" x14ac:dyDescent="0.25">
      <c r="A173" s="107" t="s">
        <v>66</v>
      </c>
      <c r="B173" s="110"/>
      <c r="C173" s="110"/>
      <c r="D173" s="110"/>
      <c r="E173" s="111">
        <v>371</v>
      </c>
      <c r="F173" s="105">
        <v>0</v>
      </c>
      <c r="G173" s="106">
        <v>0</v>
      </c>
    </row>
    <row r="174" spans="1:7" x14ac:dyDescent="0.25">
      <c r="A174" s="108" t="s">
        <v>68</v>
      </c>
      <c r="B174" s="112">
        <v>968.22</v>
      </c>
      <c r="C174" s="112">
        <v>600</v>
      </c>
      <c r="D174" s="112">
        <v>503.59</v>
      </c>
      <c r="E174" s="112">
        <v>503.59</v>
      </c>
      <c r="F174" s="105">
        <f t="shared" si="4"/>
        <v>52.011939435252316</v>
      </c>
      <c r="G174" s="106">
        <f t="shared" si="5"/>
        <v>100</v>
      </c>
    </row>
    <row r="175" spans="1:7" x14ac:dyDescent="0.25">
      <c r="A175" s="42" t="s">
        <v>69</v>
      </c>
      <c r="B175" s="94">
        <v>552.54999999999995</v>
      </c>
      <c r="C175" s="43"/>
      <c r="D175" s="43"/>
      <c r="E175" s="94">
        <v>101.44</v>
      </c>
      <c r="F175" s="105">
        <f t="shared" si="4"/>
        <v>18.358519590987243</v>
      </c>
      <c r="G175" s="106">
        <v>0</v>
      </c>
    </row>
    <row r="176" spans="1:7" x14ac:dyDescent="0.25">
      <c r="A176" s="42" t="s">
        <v>92</v>
      </c>
      <c r="B176" s="94">
        <v>178.4</v>
      </c>
      <c r="C176" s="43"/>
      <c r="D176" s="43"/>
      <c r="E176" s="94">
        <v>402.15</v>
      </c>
      <c r="F176" s="105">
        <f t="shared" si="4"/>
        <v>225.4204035874439</v>
      </c>
      <c r="G176" s="106">
        <v>0</v>
      </c>
    </row>
    <row r="177" spans="1:7" ht="26.25" x14ac:dyDescent="0.25">
      <c r="A177" s="42" t="s">
        <v>71</v>
      </c>
      <c r="B177" s="94">
        <v>237.27</v>
      </c>
      <c r="C177" s="43"/>
      <c r="D177" s="43"/>
      <c r="E177" s="43"/>
      <c r="F177" s="105">
        <f t="shared" si="4"/>
        <v>0</v>
      </c>
      <c r="G177" s="106">
        <v>0</v>
      </c>
    </row>
    <row r="178" spans="1:7" x14ac:dyDescent="0.25">
      <c r="A178" s="108" t="s">
        <v>73</v>
      </c>
      <c r="B178" s="112">
        <v>93.57</v>
      </c>
      <c r="C178" s="112">
        <v>600</v>
      </c>
      <c r="D178" s="113"/>
      <c r="E178" s="113"/>
      <c r="F178" s="105">
        <f t="shared" si="4"/>
        <v>0</v>
      </c>
      <c r="G178" s="106">
        <v>0</v>
      </c>
    </row>
    <row r="179" spans="1:7" x14ac:dyDescent="0.25">
      <c r="A179" s="107" t="s">
        <v>81</v>
      </c>
      <c r="B179" s="111">
        <v>93.57</v>
      </c>
      <c r="C179" s="110"/>
      <c r="D179" s="110"/>
      <c r="E179" s="110"/>
      <c r="F179" s="105">
        <f t="shared" si="4"/>
        <v>0</v>
      </c>
      <c r="G179" s="106">
        <v>0</v>
      </c>
    </row>
    <row r="180" spans="1:7" x14ac:dyDescent="0.25">
      <c r="A180" s="108" t="s">
        <v>82</v>
      </c>
      <c r="B180" s="113"/>
      <c r="C180" s="113"/>
      <c r="D180" s="109">
        <v>2496.41</v>
      </c>
      <c r="E180" s="109">
        <v>2119.98</v>
      </c>
      <c r="F180" s="105">
        <v>0</v>
      </c>
      <c r="G180" s="106">
        <f t="shared" si="5"/>
        <v>84.921146766757076</v>
      </c>
    </row>
    <row r="181" spans="1:7" x14ac:dyDescent="0.25">
      <c r="A181" s="107" t="s">
        <v>108</v>
      </c>
      <c r="B181" s="110"/>
      <c r="C181" s="110"/>
      <c r="D181" s="110"/>
      <c r="E181" s="59">
        <v>2119.98</v>
      </c>
      <c r="F181" s="105">
        <v>0</v>
      </c>
      <c r="G181" s="106">
        <v>0</v>
      </c>
    </row>
    <row r="182" spans="1:7" x14ac:dyDescent="0.25">
      <c r="A182" s="108" t="s">
        <v>3</v>
      </c>
      <c r="B182" s="113"/>
      <c r="C182" s="113"/>
      <c r="D182" s="109">
        <v>1000</v>
      </c>
      <c r="E182" s="109">
        <v>1000</v>
      </c>
      <c r="F182" s="105">
        <v>0</v>
      </c>
      <c r="G182" s="106">
        <f t="shared" si="5"/>
        <v>100</v>
      </c>
    </row>
    <row r="183" spans="1:7" ht="26.25" x14ac:dyDescent="0.25">
      <c r="A183" s="108" t="s">
        <v>39</v>
      </c>
      <c r="B183" s="113"/>
      <c r="C183" s="113"/>
      <c r="D183" s="109">
        <v>1000</v>
      </c>
      <c r="E183" s="109">
        <v>1000</v>
      </c>
      <c r="F183" s="105">
        <v>0</v>
      </c>
      <c r="G183" s="106">
        <f t="shared" si="5"/>
        <v>100</v>
      </c>
    </row>
    <row r="184" spans="1:7" x14ac:dyDescent="0.25">
      <c r="A184" s="108" t="s">
        <v>111</v>
      </c>
      <c r="B184" s="113"/>
      <c r="C184" s="113"/>
      <c r="D184" s="109">
        <v>1000</v>
      </c>
      <c r="E184" s="109">
        <v>1000</v>
      </c>
      <c r="F184" s="105">
        <v>0</v>
      </c>
      <c r="G184" s="106">
        <f t="shared" si="5"/>
        <v>100</v>
      </c>
    </row>
    <row r="185" spans="1:7" x14ac:dyDescent="0.25">
      <c r="A185" s="107" t="s">
        <v>112</v>
      </c>
      <c r="B185" s="110"/>
      <c r="C185" s="110"/>
      <c r="D185" s="110"/>
      <c r="E185" s="59">
        <v>1000</v>
      </c>
      <c r="F185" s="105">
        <v>0</v>
      </c>
      <c r="G185" s="106">
        <v>0</v>
      </c>
    </row>
    <row r="186" spans="1:7" ht="26.25" x14ac:dyDescent="0.25">
      <c r="A186" s="108" t="s">
        <v>114</v>
      </c>
      <c r="B186" s="113"/>
      <c r="C186" s="113"/>
      <c r="D186" s="113"/>
      <c r="E186" s="113"/>
      <c r="F186" s="105">
        <v>0</v>
      </c>
      <c r="G186" s="106">
        <v>0</v>
      </c>
    </row>
    <row r="187" spans="1:7" ht="32.25" customHeight="1" x14ac:dyDescent="0.25">
      <c r="A187" s="126" t="s">
        <v>120</v>
      </c>
      <c r="B187" s="131">
        <v>546.02</v>
      </c>
      <c r="C187" s="127">
        <v>1200</v>
      </c>
      <c r="D187" s="131">
        <v>929.2</v>
      </c>
      <c r="E187" s="131">
        <v>929.2</v>
      </c>
      <c r="F187" s="128">
        <f t="shared" si="4"/>
        <v>170.17691659646169</v>
      </c>
      <c r="G187" s="129">
        <f t="shared" si="5"/>
        <v>100</v>
      </c>
    </row>
    <row r="188" spans="1:7" x14ac:dyDescent="0.25">
      <c r="A188" s="95" t="s">
        <v>36</v>
      </c>
      <c r="B188" s="176">
        <v>546.02</v>
      </c>
      <c r="C188" s="14">
        <v>1200</v>
      </c>
      <c r="D188" s="176">
        <v>929.2</v>
      </c>
      <c r="E188" s="176">
        <v>929.2</v>
      </c>
      <c r="F188" s="123">
        <f t="shared" si="4"/>
        <v>170.17691659646169</v>
      </c>
      <c r="G188" s="124">
        <f t="shared" si="5"/>
        <v>100</v>
      </c>
    </row>
    <row r="189" spans="1:7" ht="21" customHeight="1" x14ac:dyDescent="0.25">
      <c r="A189" s="132" t="s">
        <v>55</v>
      </c>
      <c r="B189" s="137">
        <v>546.02</v>
      </c>
      <c r="C189" s="133">
        <v>1200</v>
      </c>
      <c r="D189" s="137">
        <v>929.2</v>
      </c>
      <c r="E189" s="137">
        <v>929.2</v>
      </c>
      <c r="F189" s="134">
        <f t="shared" si="4"/>
        <v>170.17691659646169</v>
      </c>
      <c r="G189" s="135">
        <f t="shared" si="5"/>
        <v>100</v>
      </c>
    </row>
    <row r="190" spans="1:7" x14ac:dyDescent="0.25">
      <c r="A190" s="108" t="s">
        <v>2</v>
      </c>
      <c r="B190" s="112">
        <v>546.02</v>
      </c>
      <c r="C190" s="109">
        <v>1200</v>
      </c>
      <c r="D190" s="112">
        <v>929.2</v>
      </c>
      <c r="E190" s="112">
        <v>929.2</v>
      </c>
      <c r="F190" s="105">
        <f t="shared" si="4"/>
        <v>170.17691659646169</v>
      </c>
      <c r="G190" s="106">
        <f t="shared" si="5"/>
        <v>100</v>
      </c>
    </row>
    <row r="191" spans="1:7" x14ac:dyDescent="0.25">
      <c r="A191" s="108" t="s">
        <v>32</v>
      </c>
      <c r="B191" s="112">
        <v>546.02</v>
      </c>
      <c r="C191" s="109">
        <v>1200</v>
      </c>
      <c r="D191" s="112">
        <v>929.2</v>
      </c>
      <c r="E191" s="112">
        <v>929.2</v>
      </c>
      <c r="F191" s="105">
        <f t="shared" si="4"/>
        <v>170.17691659646169</v>
      </c>
      <c r="G191" s="106">
        <f t="shared" si="5"/>
        <v>100</v>
      </c>
    </row>
    <row r="192" spans="1:7" x14ac:dyDescent="0.25">
      <c r="A192" s="108" t="s">
        <v>64</v>
      </c>
      <c r="B192" s="112">
        <v>546.02</v>
      </c>
      <c r="C192" s="109">
        <v>1200</v>
      </c>
      <c r="D192" s="112">
        <v>929.2</v>
      </c>
      <c r="E192" s="112">
        <v>929.2</v>
      </c>
      <c r="F192" s="105">
        <f t="shared" si="4"/>
        <v>170.17691659646169</v>
      </c>
      <c r="G192" s="106">
        <f t="shared" si="5"/>
        <v>100</v>
      </c>
    </row>
    <row r="193" spans="1:7" x14ac:dyDescent="0.25">
      <c r="A193" s="42" t="s">
        <v>65</v>
      </c>
      <c r="B193" s="94">
        <v>474.88</v>
      </c>
      <c r="C193" s="43"/>
      <c r="D193" s="43"/>
      <c r="E193" s="94">
        <v>904.8</v>
      </c>
      <c r="F193" s="105">
        <f t="shared" si="4"/>
        <v>190.53234501347708</v>
      </c>
      <c r="G193" s="106">
        <v>0</v>
      </c>
    </row>
    <row r="194" spans="1:7" x14ac:dyDescent="0.25">
      <c r="A194" s="42" t="s">
        <v>67</v>
      </c>
      <c r="B194" s="94">
        <v>71.14</v>
      </c>
      <c r="C194" s="43"/>
      <c r="D194" s="43"/>
      <c r="E194" s="94">
        <v>24.4</v>
      </c>
      <c r="F194" s="105">
        <f t="shared" si="4"/>
        <v>34.29856620747821</v>
      </c>
      <c r="G194" s="106">
        <v>0</v>
      </c>
    </row>
    <row r="195" spans="1:7" ht="31.5" customHeight="1" x14ac:dyDescent="0.25">
      <c r="A195" s="126" t="s">
        <v>121</v>
      </c>
      <c r="B195" s="127">
        <v>1806.22</v>
      </c>
      <c r="C195" s="127">
        <v>10800</v>
      </c>
      <c r="D195" s="127">
        <v>4000</v>
      </c>
      <c r="E195" s="127">
        <v>1784.65</v>
      </c>
      <c r="F195" s="128">
        <f t="shared" si="4"/>
        <v>98.805793314214213</v>
      </c>
      <c r="G195" s="129">
        <f t="shared" si="5"/>
        <v>44.616250000000001</v>
      </c>
    </row>
    <row r="196" spans="1:7" x14ac:dyDescent="0.25">
      <c r="A196" s="95" t="s">
        <v>36</v>
      </c>
      <c r="B196" s="14">
        <v>1806.22</v>
      </c>
      <c r="C196" s="14">
        <v>10800</v>
      </c>
      <c r="D196" s="14">
        <v>4000</v>
      </c>
      <c r="E196" s="14">
        <v>1784.65</v>
      </c>
      <c r="F196" s="123">
        <f t="shared" si="4"/>
        <v>98.805793314214213</v>
      </c>
      <c r="G196" s="124">
        <f t="shared" si="5"/>
        <v>44.616250000000001</v>
      </c>
    </row>
    <row r="197" spans="1:7" ht="26.25" x14ac:dyDescent="0.25">
      <c r="A197" s="132" t="s">
        <v>48</v>
      </c>
      <c r="B197" s="133">
        <v>1806.22</v>
      </c>
      <c r="C197" s="133">
        <v>10800</v>
      </c>
      <c r="D197" s="133">
        <v>4000</v>
      </c>
      <c r="E197" s="133">
        <v>1784.65</v>
      </c>
      <c r="F197" s="134">
        <f t="shared" si="4"/>
        <v>98.805793314214213</v>
      </c>
      <c r="G197" s="135">
        <f t="shared" si="5"/>
        <v>44.616250000000001</v>
      </c>
    </row>
    <row r="198" spans="1:7" x14ac:dyDescent="0.25">
      <c r="A198" s="108" t="s">
        <v>2</v>
      </c>
      <c r="B198" s="109">
        <v>1275.33</v>
      </c>
      <c r="C198" s="109">
        <v>6900</v>
      </c>
      <c r="D198" s="109">
        <v>3245.52</v>
      </c>
      <c r="E198" s="109">
        <v>1253.6500000000001</v>
      </c>
      <c r="F198" s="105">
        <f t="shared" si="4"/>
        <v>98.300047830757535</v>
      </c>
      <c r="G198" s="106">
        <f t="shared" si="5"/>
        <v>38.627092114668841</v>
      </c>
    </row>
    <row r="199" spans="1:7" x14ac:dyDescent="0.25">
      <c r="A199" s="108" t="s">
        <v>31</v>
      </c>
      <c r="B199" s="112">
        <v>950.16</v>
      </c>
      <c r="C199" s="109">
        <v>2900</v>
      </c>
      <c r="D199" s="112">
        <v>300</v>
      </c>
      <c r="E199" s="113"/>
      <c r="F199" s="105">
        <f t="shared" si="4"/>
        <v>0</v>
      </c>
      <c r="G199" s="106">
        <f t="shared" si="5"/>
        <v>0</v>
      </c>
    </row>
    <row r="200" spans="1:7" x14ac:dyDescent="0.25">
      <c r="A200" s="108" t="s">
        <v>101</v>
      </c>
      <c r="B200" s="113"/>
      <c r="C200" s="109">
        <v>1100</v>
      </c>
      <c r="D200" s="113"/>
      <c r="E200" s="113"/>
      <c r="F200" s="105">
        <v>0</v>
      </c>
      <c r="G200" s="106">
        <v>0</v>
      </c>
    </row>
    <row r="201" spans="1:7" x14ac:dyDescent="0.25">
      <c r="A201" s="108" t="s">
        <v>103</v>
      </c>
      <c r="B201" s="112">
        <v>950.16</v>
      </c>
      <c r="C201" s="109">
        <v>1500</v>
      </c>
      <c r="D201" s="112">
        <v>300</v>
      </c>
      <c r="E201" s="113"/>
      <c r="F201" s="105">
        <f t="shared" ref="F201:F264" si="6">E201/B201*100</f>
        <v>0</v>
      </c>
      <c r="G201" s="106">
        <f t="shared" ref="G201:G264" si="7">E201/D201*100</f>
        <v>0</v>
      </c>
    </row>
    <row r="202" spans="1:7" x14ac:dyDescent="0.25">
      <c r="A202" s="107" t="s">
        <v>104</v>
      </c>
      <c r="B202" s="111">
        <v>950.16</v>
      </c>
      <c r="C202" s="110"/>
      <c r="D202" s="110"/>
      <c r="E202" s="110"/>
      <c r="F202" s="105">
        <f t="shared" si="6"/>
        <v>0</v>
      </c>
      <c r="G202" s="106">
        <v>0</v>
      </c>
    </row>
    <row r="203" spans="1:7" x14ac:dyDescent="0.25">
      <c r="A203" s="108" t="s">
        <v>105</v>
      </c>
      <c r="B203" s="113"/>
      <c r="C203" s="112">
        <v>300</v>
      </c>
      <c r="D203" s="113"/>
      <c r="E203" s="113"/>
      <c r="F203" s="105">
        <v>0</v>
      </c>
      <c r="G203" s="106">
        <v>0</v>
      </c>
    </row>
    <row r="204" spans="1:7" x14ac:dyDescent="0.25">
      <c r="A204" s="108" t="s">
        <v>32</v>
      </c>
      <c r="B204" s="112">
        <v>325.17</v>
      </c>
      <c r="C204" s="109">
        <v>1400</v>
      </c>
      <c r="D204" s="113"/>
      <c r="E204" s="113"/>
      <c r="F204" s="105">
        <f t="shared" si="6"/>
        <v>0</v>
      </c>
      <c r="G204" s="106">
        <v>0</v>
      </c>
    </row>
    <row r="205" spans="1:7" x14ac:dyDescent="0.25">
      <c r="A205" s="108" t="s">
        <v>73</v>
      </c>
      <c r="B205" s="112">
        <v>325.17</v>
      </c>
      <c r="C205" s="109">
        <v>1400</v>
      </c>
      <c r="D205" s="113"/>
      <c r="E205" s="113"/>
      <c r="F205" s="105">
        <f t="shared" si="6"/>
        <v>0</v>
      </c>
      <c r="G205" s="106">
        <v>0</v>
      </c>
    </row>
    <row r="206" spans="1:7" x14ac:dyDescent="0.25">
      <c r="A206" s="107" t="s">
        <v>78</v>
      </c>
      <c r="B206" s="111">
        <v>325.17</v>
      </c>
      <c r="C206" s="110"/>
      <c r="D206" s="110"/>
      <c r="E206" s="110"/>
      <c r="F206" s="105">
        <f t="shared" si="6"/>
        <v>0</v>
      </c>
      <c r="G206" s="106">
        <v>0</v>
      </c>
    </row>
    <row r="207" spans="1:7" ht="26.25" x14ac:dyDescent="0.25">
      <c r="A207" s="108" t="s">
        <v>37</v>
      </c>
      <c r="B207" s="113"/>
      <c r="C207" s="109">
        <v>2600</v>
      </c>
      <c r="D207" s="109">
        <v>2000</v>
      </c>
      <c r="E207" s="112">
        <v>308.13</v>
      </c>
      <c r="F207" s="105">
        <v>0</v>
      </c>
      <c r="G207" s="106">
        <f t="shared" si="7"/>
        <v>15.406500000000001</v>
      </c>
    </row>
    <row r="208" spans="1:7" ht="26.25" x14ac:dyDescent="0.25">
      <c r="A208" s="108" t="s">
        <v>136</v>
      </c>
      <c r="B208" s="113"/>
      <c r="C208" s="109">
        <v>2600</v>
      </c>
      <c r="D208" s="109">
        <v>2000</v>
      </c>
      <c r="E208" s="112">
        <v>308.13</v>
      </c>
      <c r="F208" s="105">
        <v>0</v>
      </c>
      <c r="G208" s="106">
        <f t="shared" si="7"/>
        <v>15.406500000000001</v>
      </c>
    </row>
    <row r="209" spans="1:7" x14ac:dyDescent="0.25">
      <c r="A209" s="107" t="s">
        <v>173</v>
      </c>
      <c r="B209" s="110"/>
      <c r="C209" s="110"/>
      <c r="D209" s="110"/>
      <c r="E209" s="111">
        <v>308.13</v>
      </c>
      <c r="F209" s="105">
        <v>0</v>
      </c>
      <c r="G209" s="106">
        <v>0</v>
      </c>
    </row>
    <row r="210" spans="1:7" x14ac:dyDescent="0.25">
      <c r="A210" s="108" t="s">
        <v>38</v>
      </c>
      <c r="B210" s="113"/>
      <c r="C210" s="113"/>
      <c r="D210" s="112">
        <v>945.52</v>
      </c>
      <c r="E210" s="112">
        <v>945.52</v>
      </c>
      <c r="F210" s="105">
        <v>0</v>
      </c>
      <c r="G210" s="106">
        <f t="shared" si="7"/>
        <v>100</v>
      </c>
    </row>
    <row r="211" spans="1:7" ht="27.6" customHeight="1" x14ac:dyDescent="0.25">
      <c r="A211" s="108" t="s">
        <v>122</v>
      </c>
      <c r="B211" s="113"/>
      <c r="C211" s="113"/>
      <c r="D211" s="112">
        <v>945.52</v>
      </c>
      <c r="E211" s="112">
        <v>945.52</v>
      </c>
      <c r="F211" s="105">
        <v>0</v>
      </c>
      <c r="G211" s="106">
        <f t="shared" si="7"/>
        <v>100</v>
      </c>
    </row>
    <row r="212" spans="1:7" x14ac:dyDescent="0.25">
      <c r="A212" s="42" t="s">
        <v>123</v>
      </c>
      <c r="B212" s="43"/>
      <c r="C212" s="43"/>
      <c r="D212" s="43"/>
      <c r="E212" s="94">
        <v>945.52</v>
      </c>
      <c r="F212" s="105">
        <v>0</v>
      </c>
      <c r="G212" s="106">
        <v>0</v>
      </c>
    </row>
    <row r="213" spans="1:7" x14ac:dyDescent="0.25">
      <c r="A213" s="108" t="s">
        <v>3</v>
      </c>
      <c r="B213" s="112">
        <v>530.89</v>
      </c>
      <c r="C213" s="109">
        <v>3900</v>
      </c>
      <c r="D213" s="112">
        <v>754.48</v>
      </c>
      <c r="E213" s="112">
        <v>531</v>
      </c>
      <c r="F213" s="105">
        <f t="shared" si="6"/>
        <v>100.02071992314792</v>
      </c>
      <c r="G213" s="106">
        <f t="shared" si="7"/>
        <v>70.379599194146962</v>
      </c>
    </row>
    <row r="214" spans="1:7" ht="26.25" x14ac:dyDescent="0.25">
      <c r="A214" s="108" t="s">
        <v>39</v>
      </c>
      <c r="B214" s="112">
        <v>530.89</v>
      </c>
      <c r="C214" s="109">
        <v>3900</v>
      </c>
      <c r="D214" s="112">
        <v>754.48</v>
      </c>
      <c r="E214" s="112">
        <v>531</v>
      </c>
      <c r="F214" s="105">
        <f t="shared" si="6"/>
        <v>100.02071992314792</v>
      </c>
      <c r="G214" s="106">
        <f t="shared" si="7"/>
        <v>70.379599194146962</v>
      </c>
    </row>
    <row r="215" spans="1:7" x14ac:dyDescent="0.25">
      <c r="A215" s="108" t="s">
        <v>111</v>
      </c>
      <c r="B215" s="113"/>
      <c r="C215" s="109">
        <v>1300</v>
      </c>
      <c r="D215" s="113"/>
      <c r="E215" s="113"/>
      <c r="F215" s="105">
        <v>0</v>
      </c>
      <c r="G215" s="106">
        <v>0</v>
      </c>
    </row>
    <row r="216" spans="1:7" ht="26.25" x14ac:dyDescent="0.25">
      <c r="A216" s="108" t="s">
        <v>114</v>
      </c>
      <c r="B216" s="112">
        <v>530.89</v>
      </c>
      <c r="C216" s="109">
        <v>2600</v>
      </c>
      <c r="D216" s="112">
        <v>754.48</v>
      </c>
      <c r="E216" s="112">
        <v>531</v>
      </c>
      <c r="F216" s="105">
        <f t="shared" si="6"/>
        <v>100.02071992314792</v>
      </c>
      <c r="G216" s="106">
        <f t="shared" si="7"/>
        <v>70.379599194146962</v>
      </c>
    </row>
    <row r="217" spans="1:7" x14ac:dyDescent="0.25">
      <c r="A217" s="42" t="s">
        <v>115</v>
      </c>
      <c r="B217" s="94">
        <v>530.89</v>
      </c>
      <c r="C217" s="43"/>
      <c r="D217" s="43"/>
      <c r="E217" s="94">
        <v>531</v>
      </c>
      <c r="F217" s="105">
        <f t="shared" si="6"/>
        <v>100.02071992314792</v>
      </c>
      <c r="G217" s="106">
        <v>0</v>
      </c>
    </row>
    <row r="218" spans="1:7" ht="34.5" customHeight="1" x14ac:dyDescent="0.25">
      <c r="A218" s="126" t="s">
        <v>124</v>
      </c>
      <c r="B218" s="130"/>
      <c r="C218" s="130"/>
      <c r="D218" s="127">
        <v>9830</v>
      </c>
      <c r="E218" s="127">
        <v>2290.9899999999998</v>
      </c>
      <c r="F218" s="128">
        <v>0</v>
      </c>
      <c r="G218" s="129">
        <f t="shared" si="7"/>
        <v>23.306103763987789</v>
      </c>
    </row>
    <row r="219" spans="1:7" x14ac:dyDescent="0.25">
      <c r="A219" s="95" t="s">
        <v>36</v>
      </c>
      <c r="B219" s="175"/>
      <c r="C219" s="175"/>
      <c r="D219" s="14">
        <v>9830</v>
      </c>
      <c r="E219" s="14">
        <v>2290.9899999999998</v>
      </c>
      <c r="F219" s="123">
        <v>0</v>
      </c>
      <c r="G219" s="124">
        <f t="shared" si="7"/>
        <v>23.306103763987789</v>
      </c>
    </row>
    <row r="220" spans="1:7" ht="18" customHeight="1" x14ac:dyDescent="0.25">
      <c r="A220" s="132" t="s">
        <v>51</v>
      </c>
      <c r="B220" s="136"/>
      <c r="C220" s="136"/>
      <c r="D220" s="133">
        <v>9830</v>
      </c>
      <c r="E220" s="133">
        <v>2290.9899999999998</v>
      </c>
      <c r="F220" s="134">
        <v>0</v>
      </c>
      <c r="G220" s="135">
        <f t="shared" si="7"/>
        <v>23.306103763987789</v>
      </c>
    </row>
    <row r="221" spans="1:7" x14ac:dyDescent="0.25">
      <c r="A221" s="108" t="s">
        <v>2</v>
      </c>
      <c r="B221" s="113"/>
      <c r="C221" s="113"/>
      <c r="D221" s="109">
        <v>9830</v>
      </c>
      <c r="E221" s="109">
        <v>2290.9899999999998</v>
      </c>
      <c r="F221" s="105">
        <v>0</v>
      </c>
      <c r="G221" s="106">
        <f t="shared" si="7"/>
        <v>23.306103763987789</v>
      </c>
    </row>
    <row r="222" spans="1:7" x14ac:dyDescent="0.25">
      <c r="A222" s="108" t="s">
        <v>31</v>
      </c>
      <c r="B222" s="113"/>
      <c r="C222" s="113"/>
      <c r="D222" s="109">
        <v>2350</v>
      </c>
      <c r="E222" s="113"/>
      <c r="F222" s="105">
        <v>0</v>
      </c>
      <c r="G222" s="106">
        <f t="shared" si="7"/>
        <v>0</v>
      </c>
    </row>
    <row r="223" spans="1:7" x14ac:dyDescent="0.25">
      <c r="A223" s="108" t="s">
        <v>101</v>
      </c>
      <c r="B223" s="113"/>
      <c r="C223" s="113"/>
      <c r="D223" s="109">
        <v>2000</v>
      </c>
      <c r="E223" s="113"/>
      <c r="F223" s="105">
        <v>0</v>
      </c>
      <c r="G223" s="106">
        <f t="shared" si="7"/>
        <v>0</v>
      </c>
    </row>
    <row r="224" spans="1:7" x14ac:dyDescent="0.25">
      <c r="A224" s="108" t="s">
        <v>105</v>
      </c>
      <c r="B224" s="113"/>
      <c r="C224" s="113"/>
      <c r="D224" s="112">
        <v>350</v>
      </c>
      <c r="E224" s="113"/>
      <c r="F224" s="105">
        <v>0</v>
      </c>
      <c r="G224" s="106">
        <f t="shared" si="7"/>
        <v>0</v>
      </c>
    </row>
    <row r="225" spans="1:7" x14ac:dyDescent="0.25">
      <c r="A225" s="108" t="s">
        <v>32</v>
      </c>
      <c r="B225" s="113"/>
      <c r="C225" s="113"/>
      <c r="D225" s="109">
        <v>7480</v>
      </c>
      <c r="E225" s="109">
        <v>2290.9899999999998</v>
      </c>
      <c r="F225" s="105">
        <v>0</v>
      </c>
      <c r="G225" s="106">
        <f t="shared" si="7"/>
        <v>30.628208556149726</v>
      </c>
    </row>
    <row r="226" spans="1:7" x14ac:dyDescent="0.25">
      <c r="A226" s="108" t="s">
        <v>64</v>
      </c>
      <c r="B226" s="113"/>
      <c r="C226" s="113"/>
      <c r="D226" s="109">
        <v>4000</v>
      </c>
      <c r="E226" s="109">
        <v>1457.6</v>
      </c>
      <c r="F226" s="105">
        <v>0</v>
      </c>
      <c r="G226" s="106">
        <f t="shared" si="7"/>
        <v>36.44</v>
      </c>
    </row>
    <row r="227" spans="1:7" x14ac:dyDescent="0.25">
      <c r="A227" s="42" t="s">
        <v>65</v>
      </c>
      <c r="B227" s="43"/>
      <c r="C227" s="43"/>
      <c r="D227" s="43"/>
      <c r="E227" s="12">
        <v>1099.2</v>
      </c>
      <c r="F227" s="105">
        <v>0</v>
      </c>
      <c r="G227" s="106">
        <v>0</v>
      </c>
    </row>
    <row r="228" spans="1:7" x14ac:dyDescent="0.25">
      <c r="A228" s="42" t="s">
        <v>67</v>
      </c>
      <c r="B228" s="43"/>
      <c r="C228" s="43"/>
      <c r="D228" s="43"/>
      <c r="E228" s="94">
        <v>358.4</v>
      </c>
      <c r="F228" s="105">
        <v>0</v>
      </c>
      <c r="G228" s="106">
        <v>0</v>
      </c>
    </row>
    <row r="229" spans="1:7" x14ac:dyDescent="0.25">
      <c r="A229" s="108" t="s">
        <v>73</v>
      </c>
      <c r="B229" s="113"/>
      <c r="C229" s="113"/>
      <c r="D229" s="112">
        <v>830</v>
      </c>
      <c r="E229" s="113"/>
      <c r="F229" s="105">
        <v>0</v>
      </c>
      <c r="G229" s="106">
        <f t="shared" si="7"/>
        <v>0</v>
      </c>
    </row>
    <row r="230" spans="1:7" x14ac:dyDescent="0.25">
      <c r="A230" s="108" t="s">
        <v>82</v>
      </c>
      <c r="B230" s="113"/>
      <c r="C230" s="113"/>
      <c r="D230" s="109">
        <v>2650</v>
      </c>
      <c r="E230" s="112">
        <v>833.39</v>
      </c>
      <c r="F230" s="105">
        <v>0</v>
      </c>
      <c r="G230" s="106">
        <f t="shared" si="7"/>
        <v>31.448679245283017</v>
      </c>
    </row>
    <row r="231" spans="1:7" x14ac:dyDescent="0.25">
      <c r="A231" s="107" t="s">
        <v>108</v>
      </c>
      <c r="B231" s="110"/>
      <c r="C231" s="110"/>
      <c r="D231" s="110"/>
      <c r="E231" s="111">
        <v>833.39</v>
      </c>
      <c r="F231" s="105">
        <v>0</v>
      </c>
      <c r="G231" s="106">
        <v>0</v>
      </c>
    </row>
    <row r="232" spans="1:7" ht="28.5" customHeight="1" x14ac:dyDescent="0.25">
      <c r="A232" s="126" t="s">
        <v>125</v>
      </c>
      <c r="B232" s="127">
        <v>1802.26</v>
      </c>
      <c r="C232" s="127">
        <v>2000</v>
      </c>
      <c r="D232" s="127">
        <v>1213.74</v>
      </c>
      <c r="E232" s="127">
        <v>1208.77</v>
      </c>
      <c r="F232" s="128">
        <f t="shared" si="6"/>
        <v>67.069679180584373</v>
      </c>
      <c r="G232" s="129">
        <f t="shared" si="7"/>
        <v>99.590521858058551</v>
      </c>
    </row>
    <row r="233" spans="1:7" x14ac:dyDescent="0.25">
      <c r="A233" s="108" t="s">
        <v>36</v>
      </c>
      <c r="B233" s="109">
        <v>1802.26</v>
      </c>
      <c r="C233" s="109">
        <v>2000</v>
      </c>
      <c r="D233" s="109">
        <v>1213.74</v>
      </c>
      <c r="E233" s="109">
        <v>1208.77</v>
      </c>
      <c r="F233" s="123">
        <f t="shared" si="6"/>
        <v>67.069679180584373</v>
      </c>
      <c r="G233" s="124">
        <f t="shared" si="7"/>
        <v>99.590521858058551</v>
      </c>
    </row>
    <row r="234" spans="1:7" ht="20.25" customHeight="1" x14ac:dyDescent="0.25">
      <c r="A234" s="132" t="s">
        <v>50</v>
      </c>
      <c r="B234" s="133">
        <v>1802.26</v>
      </c>
      <c r="C234" s="133">
        <v>2000</v>
      </c>
      <c r="D234" s="133">
        <v>1213.74</v>
      </c>
      <c r="E234" s="133">
        <v>1208.77</v>
      </c>
      <c r="F234" s="134">
        <f t="shared" si="6"/>
        <v>67.069679180584373</v>
      </c>
      <c r="G234" s="135">
        <f t="shared" si="7"/>
        <v>99.590521858058551</v>
      </c>
    </row>
    <row r="235" spans="1:7" x14ac:dyDescent="0.25">
      <c r="A235" s="108" t="s">
        <v>2</v>
      </c>
      <c r="B235" s="109">
        <v>1802.26</v>
      </c>
      <c r="C235" s="109">
        <v>2000</v>
      </c>
      <c r="D235" s="109">
        <v>1213.74</v>
      </c>
      <c r="E235" s="109">
        <v>1208.77</v>
      </c>
      <c r="F235" s="105">
        <f t="shared" si="6"/>
        <v>67.069679180584373</v>
      </c>
      <c r="G235" s="106">
        <f t="shared" si="7"/>
        <v>99.590521858058551</v>
      </c>
    </row>
    <row r="236" spans="1:7" x14ac:dyDescent="0.25">
      <c r="A236" s="108" t="s">
        <v>32</v>
      </c>
      <c r="B236" s="109">
        <v>1802.26</v>
      </c>
      <c r="C236" s="109">
        <v>2000</v>
      </c>
      <c r="D236" s="109">
        <v>1213.74</v>
      </c>
      <c r="E236" s="109">
        <v>1208.77</v>
      </c>
      <c r="F236" s="105">
        <f t="shared" si="6"/>
        <v>67.069679180584373</v>
      </c>
      <c r="G236" s="106">
        <f t="shared" si="7"/>
        <v>99.590521858058551</v>
      </c>
    </row>
    <row r="237" spans="1:7" x14ac:dyDescent="0.25">
      <c r="A237" s="108" t="s">
        <v>68</v>
      </c>
      <c r="B237" s="109">
        <v>1802.26</v>
      </c>
      <c r="C237" s="109">
        <v>2000</v>
      </c>
      <c r="D237" s="109">
        <v>1213.74</v>
      </c>
      <c r="E237" s="109">
        <v>1208.77</v>
      </c>
      <c r="F237" s="105">
        <f t="shared" si="6"/>
        <v>67.069679180584373</v>
      </c>
      <c r="G237" s="106">
        <f t="shared" si="7"/>
        <v>99.590521858058551</v>
      </c>
    </row>
    <row r="238" spans="1:7" x14ac:dyDescent="0.25">
      <c r="A238" s="107" t="s">
        <v>92</v>
      </c>
      <c r="B238" s="59">
        <v>1802.26</v>
      </c>
      <c r="C238" s="110"/>
      <c r="D238" s="110"/>
      <c r="E238" s="59">
        <v>1208.77</v>
      </c>
      <c r="F238" s="105">
        <f t="shared" si="6"/>
        <v>67.069679180584373</v>
      </c>
      <c r="G238" s="106">
        <v>0</v>
      </c>
    </row>
    <row r="239" spans="1:7" ht="38.450000000000003" customHeight="1" x14ac:dyDescent="0.25">
      <c r="A239" s="179" t="s">
        <v>126</v>
      </c>
      <c r="B239" s="180">
        <v>3868.23</v>
      </c>
      <c r="C239" s="184"/>
      <c r="D239" s="180">
        <v>6280</v>
      </c>
      <c r="E239" s="180">
        <v>2900.89</v>
      </c>
      <c r="F239" s="181">
        <f t="shared" si="6"/>
        <v>74.992696918228745</v>
      </c>
      <c r="G239" s="183">
        <f t="shared" si="7"/>
        <v>46.19251592356688</v>
      </c>
    </row>
    <row r="240" spans="1:7" ht="33.75" customHeight="1" x14ac:dyDescent="0.25">
      <c r="A240" s="126" t="s">
        <v>127</v>
      </c>
      <c r="B240" s="127">
        <v>3868.23</v>
      </c>
      <c r="C240" s="130"/>
      <c r="D240" s="127">
        <v>6280</v>
      </c>
      <c r="E240" s="127">
        <v>2900.89</v>
      </c>
      <c r="F240" s="128">
        <f t="shared" si="6"/>
        <v>74.992696918228745</v>
      </c>
      <c r="G240" s="129">
        <f t="shared" si="7"/>
        <v>46.19251592356688</v>
      </c>
    </row>
    <row r="241" spans="1:7" x14ac:dyDescent="0.25">
      <c r="A241" s="95" t="s">
        <v>36</v>
      </c>
      <c r="B241" s="14">
        <v>3868.23</v>
      </c>
      <c r="C241" s="175"/>
      <c r="D241" s="14">
        <v>6280</v>
      </c>
      <c r="E241" s="14">
        <v>2900.89</v>
      </c>
      <c r="F241" s="123">
        <f t="shared" si="6"/>
        <v>74.992696918228745</v>
      </c>
      <c r="G241" s="124">
        <f t="shared" si="7"/>
        <v>46.19251592356688</v>
      </c>
    </row>
    <row r="242" spans="1:7" ht="21.75" customHeight="1" x14ac:dyDescent="0.25">
      <c r="A242" s="132" t="s">
        <v>60</v>
      </c>
      <c r="B242" s="136"/>
      <c r="C242" s="136"/>
      <c r="D242" s="133">
        <v>1260</v>
      </c>
      <c r="E242" s="137">
        <v>444.52</v>
      </c>
      <c r="F242" s="134">
        <v>0</v>
      </c>
      <c r="G242" s="135">
        <f t="shared" si="7"/>
        <v>35.279365079365078</v>
      </c>
    </row>
    <row r="243" spans="1:7" x14ac:dyDescent="0.25">
      <c r="A243" s="108" t="s">
        <v>2</v>
      </c>
      <c r="B243" s="113"/>
      <c r="C243" s="113"/>
      <c r="D243" s="109">
        <v>1260</v>
      </c>
      <c r="E243" s="112">
        <v>444.52</v>
      </c>
      <c r="F243" s="105">
        <v>0</v>
      </c>
      <c r="G243" s="106">
        <f t="shared" si="7"/>
        <v>35.279365079365078</v>
      </c>
    </row>
    <row r="244" spans="1:7" x14ac:dyDescent="0.25">
      <c r="A244" s="108" t="s">
        <v>31</v>
      </c>
      <c r="B244" s="113"/>
      <c r="C244" s="113"/>
      <c r="D244" s="109">
        <v>1200</v>
      </c>
      <c r="E244" s="112">
        <v>444.52</v>
      </c>
      <c r="F244" s="105">
        <v>0</v>
      </c>
      <c r="G244" s="106">
        <f t="shared" si="7"/>
        <v>37.043333333333337</v>
      </c>
    </row>
    <row r="245" spans="1:7" x14ac:dyDescent="0.25">
      <c r="A245" s="108" t="s">
        <v>101</v>
      </c>
      <c r="B245" s="113"/>
      <c r="C245" s="113"/>
      <c r="D245" s="112">
        <v>750</v>
      </c>
      <c r="E245" s="112">
        <v>381.56</v>
      </c>
      <c r="F245" s="105">
        <v>0</v>
      </c>
      <c r="G245" s="106">
        <f t="shared" si="7"/>
        <v>50.87466666666667</v>
      </c>
    </row>
    <row r="246" spans="1:7" x14ac:dyDescent="0.25">
      <c r="A246" s="107" t="s">
        <v>102</v>
      </c>
      <c r="B246" s="110"/>
      <c r="C246" s="110"/>
      <c r="D246" s="110"/>
      <c r="E246" s="111">
        <v>381.56</v>
      </c>
      <c r="F246" s="105">
        <v>0</v>
      </c>
      <c r="G246" s="106">
        <v>0</v>
      </c>
    </row>
    <row r="247" spans="1:7" x14ac:dyDescent="0.25">
      <c r="A247" s="108" t="s">
        <v>103</v>
      </c>
      <c r="B247" s="113"/>
      <c r="C247" s="113"/>
      <c r="D247" s="112">
        <v>300</v>
      </c>
      <c r="E247" s="113"/>
      <c r="F247" s="105">
        <v>0</v>
      </c>
      <c r="G247" s="106">
        <f t="shared" si="7"/>
        <v>0</v>
      </c>
    </row>
    <row r="248" spans="1:7" x14ac:dyDescent="0.25">
      <c r="A248" s="108" t="s">
        <v>105</v>
      </c>
      <c r="B248" s="113"/>
      <c r="C248" s="113"/>
      <c r="D248" s="112">
        <v>150</v>
      </c>
      <c r="E248" s="112">
        <v>62.96</v>
      </c>
      <c r="F248" s="105">
        <v>0</v>
      </c>
      <c r="G248" s="106">
        <f t="shared" si="7"/>
        <v>41.973333333333336</v>
      </c>
    </row>
    <row r="249" spans="1:7" x14ac:dyDescent="0.25">
      <c r="A249" s="107" t="s">
        <v>106</v>
      </c>
      <c r="B249" s="110"/>
      <c r="C249" s="110"/>
      <c r="D249" s="110"/>
      <c r="E249" s="111">
        <v>62.96</v>
      </c>
      <c r="F249" s="105">
        <v>0</v>
      </c>
      <c r="G249" s="106">
        <v>0</v>
      </c>
    </row>
    <row r="250" spans="1:7" x14ac:dyDescent="0.25">
      <c r="A250" s="108" t="s">
        <v>32</v>
      </c>
      <c r="B250" s="113"/>
      <c r="C250" s="113"/>
      <c r="D250" s="112">
        <v>60</v>
      </c>
      <c r="E250" s="113"/>
      <c r="F250" s="105">
        <v>0</v>
      </c>
      <c r="G250" s="106">
        <f t="shared" si="7"/>
        <v>0</v>
      </c>
    </row>
    <row r="251" spans="1:7" x14ac:dyDescent="0.25">
      <c r="A251" s="108" t="s">
        <v>64</v>
      </c>
      <c r="B251" s="113"/>
      <c r="C251" s="113"/>
      <c r="D251" s="112">
        <v>60</v>
      </c>
      <c r="E251" s="113"/>
      <c r="F251" s="105">
        <v>0</v>
      </c>
      <c r="G251" s="106">
        <f t="shared" si="7"/>
        <v>0</v>
      </c>
    </row>
    <row r="252" spans="1:7" ht="23.25" customHeight="1" x14ac:dyDescent="0.25">
      <c r="A252" s="132" t="s">
        <v>61</v>
      </c>
      <c r="B252" s="137">
        <v>580.24</v>
      </c>
      <c r="C252" s="136"/>
      <c r="D252" s="137">
        <v>960</v>
      </c>
      <c r="E252" s="137">
        <v>368.45</v>
      </c>
      <c r="F252" s="134">
        <f t="shared" si="6"/>
        <v>63.499586378050452</v>
      </c>
      <c r="G252" s="135">
        <f t="shared" si="7"/>
        <v>38.380208333333329</v>
      </c>
    </row>
    <row r="253" spans="1:7" x14ac:dyDescent="0.25">
      <c r="A253" s="108" t="s">
        <v>2</v>
      </c>
      <c r="B253" s="112">
        <v>580.24</v>
      </c>
      <c r="C253" s="113"/>
      <c r="D253" s="112">
        <v>960</v>
      </c>
      <c r="E253" s="112">
        <v>368.45</v>
      </c>
      <c r="F253" s="123">
        <f t="shared" si="6"/>
        <v>63.499586378050452</v>
      </c>
      <c r="G253" s="124">
        <f t="shared" si="7"/>
        <v>38.380208333333329</v>
      </c>
    </row>
    <row r="254" spans="1:7" x14ac:dyDescent="0.25">
      <c r="A254" s="108" t="s">
        <v>31</v>
      </c>
      <c r="B254" s="112">
        <v>543.66</v>
      </c>
      <c r="C254" s="113"/>
      <c r="D254" s="112">
        <v>900</v>
      </c>
      <c r="E254" s="112">
        <v>368.45</v>
      </c>
      <c r="F254" s="123">
        <f t="shared" si="6"/>
        <v>67.772136997388074</v>
      </c>
      <c r="G254" s="124">
        <f t="shared" si="7"/>
        <v>40.938888888888883</v>
      </c>
    </row>
    <row r="255" spans="1:7" x14ac:dyDescent="0.25">
      <c r="A255" s="108" t="s">
        <v>101</v>
      </c>
      <c r="B255" s="112">
        <v>445.3</v>
      </c>
      <c r="C255" s="113"/>
      <c r="D255" s="112">
        <v>500</v>
      </c>
      <c r="E255" s="112">
        <v>264.76</v>
      </c>
      <c r="F255" s="123">
        <f t="shared" si="6"/>
        <v>59.456546148663811</v>
      </c>
      <c r="G255" s="124">
        <f t="shared" si="7"/>
        <v>52.951999999999998</v>
      </c>
    </row>
    <row r="256" spans="1:7" x14ac:dyDescent="0.25">
      <c r="A256" s="107" t="s">
        <v>102</v>
      </c>
      <c r="B256" s="111">
        <v>445.3</v>
      </c>
      <c r="C256" s="110"/>
      <c r="D256" s="110"/>
      <c r="E256" s="111">
        <v>264.76</v>
      </c>
      <c r="F256" s="105">
        <f t="shared" si="6"/>
        <v>59.456546148663811</v>
      </c>
      <c r="G256" s="106">
        <v>0</v>
      </c>
    </row>
    <row r="257" spans="1:7" x14ac:dyDescent="0.25">
      <c r="A257" s="108" t="s">
        <v>103</v>
      </c>
      <c r="B257" s="112">
        <v>24.89</v>
      </c>
      <c r="C257" s="113"/>
      <c r="D257" s="112">
        <v>200</v>
      </c>
      <c r="E257" s="112">
        <v>60</v>
      </c>
      <c r="F257" s="123">
        <f t="shared" si="6"/>
        <v>241.06066693451186</v>
      </c>
      <c r="G257" s="124">
        <f t="shared" si="7"/>
        <v>30</v>
      </c>
    </row>
    <row r="258" spans="1:7" x14ac:dyDescent="0.25">
      <c r="A258" s="107" t="s">
        <v>104</v>
      </c>
      <c r="B258" s="111">
        <v>24.89</v>
      </c>
      <c r="C258" s="110"/>
      <c r="D258" s="110"/>
      <c r="E258" s="111">
        <v>60</v>
      </c>
      <c r="F258" s="105">
        <f t="shared" si="6"/>
        <v>241.06066693451186</v>
      </c>
      <c r="G258" s="106">
        <v>0</v>
      </c>
    </row>
    <row r="259" spans="1:7" x14ac:dyDescent="0.25">
      <c r="A259" s="108" t="s">
        <v>105</v>
      </c>
      <c r="B259" s="112">
        <v>73.47</v>
      </c>
      <c r="C259" s="113"/>
      <c r="D259" s="112">
        <v>200</v>
      </c>
      <c r="E259" s="112">
        <v>43.69</v>
      </c>
      <c r="F259" s="123">
        <f t="shared" si="6"/>
        <v>59.466448890703681</v>
      </c>
      <c r="G259" s="124">
        <f t="shared" si="7"/>
        <v>21.844999999999999</v>
      </c>
    </row>
    <row r="260" spans="1:7" x14ac:dyDescent="0.25">
      <c r="A260" s="107" t="s">
        <v>106</v>
      </c>
      <c r="B260" s="111">
        <v>73.47</v>
      </c>
      <c r="C260" s="110"/>
      <c r="D260" s="110"/>
      <c r="E260" s="111">
        <v>43.69</v>
      </c>
      <c r="F260" s="105">
        <f t="shared" si="6"/>
        <v>59.466448890703681</v>
      </c>
      <c r="G260" s="106">
        <v>0</v>
      </c>
    </row>
    <row r="261" spans="1:7" x14ac:dyDescent="0.25">
      <c r="A261" s="108" t="s">
        <v>32</v>
      </c>
      <c r="B261" s="112">
        <v>36.58</v>
      </c>
      <c r="C261" s="113"/>
      <c r="D261" s="112">
        <v>60</v>
      </c>
      <c r="E261" s="113"/>
      <c r="F261" s="123">
        <f t="shared" si="6"/>
        <v>0</v>
      </c>
      <c r="G261" s="124">
        <f t="shared" si="7"/>
        <v>0</v>
      </c>
    </row>
    <row r="262" spans="1:7" x14ac:dyDescent="0.25">
      <c r="A262" s="108" t="s">
        <v>64</v>
      </c>
      <c r="B262" s="112">
        <v>36.58</v>
      </c>
      <c r="C262" s="113"/>
      <c r="D262" s="112">
        <v>60</v>
      </c>
      <c r="E262" s="113"/>
      <c r="F262" s="123">
        <f t="shared" si="6"/>
        <v>0</v>
      </c>
      <c r="G262" s="124">
        <f t="shared" si="7"/>
        <v>0</v>
      </c>
    </row>
    <row r="263" spans="1:7" ht="26.25" x14ac:dyDescent="0.25">
      <c r="A263" s="42" t="s">
        <v>91</v>
      </c>
      <c r="B263" s="94">
        <v>36.58</v>
      </c>
      <c r="C263" s="43"/>
      <c r="D263" s="43"/>
      <c r="E263" s="43"/>
      <c r="F263" s="105">
        <f t="shared" si="6"/>
        <v>0</v>
      </c>
      <c r="G263" s="106">
        <v>0</v>
      </c>
    </row>
    <row r="264" spans="1:7" ht="21" customHeight="1" x14ac:dyDescent="0.25">
      <c r="A264" s="132" t="s">
        <v>50</v>
      </c>
      <c r="B264" s="133">
        <v>3287.99</v>
      </c>
      <c r="C264" s="136"/>
      <c r="D264" s="133">
        <v>4060</v>
      </c>
      <c r="E264" s="133">
        <v>2087.92</v>
      </c>
      <c r="F264" s="134">
        <f t="shared" si="6"/>
        <v>63.501409675820184</v>
      </c>
      <c r="G264" s="135">
        <f t="shared" si="7"/>
        <v>51.426600985221683</v>
      </c>
    </row>
    <row r="265" spans="1:7" x14ac:dyDescent="0.25">
      <c r="A265" s="108" t="s">
        <v>2</v>
      </c>
      <c r="B265" s="109">
        <v>3287.99</v>
      </c>
      <c r="C265" s="113"/>
      <c r="D265" s="109">
        <v>4060</v>
      </c>
      <c r="E265" s="109">
        <v>2087.92</v>
      </c>
      <c r="F265" s="123">
        <f t="shared" ref="F265:F328" si="8">E265/B265*100</f>
        <v>63.501409675820184</v>
      </c>
      <c r="G265" s="124">
        <f t="shared" ref="G265:G328" si="9">E265/D265*100</f>
        <v>51.426600985221683</v>
      </c>
    </row>
    <row r="266" spans="1:7" x14ac:dyDescent="0.25">
      <c r="A266" s="108" t="s">
        <v>31</v>
      </c>
      <c r="B266" s="109">
        <v>3080.71</v>
      </c>
      <c r="C266" s="113"/>
      <c r="D266" s="109">
        <v>4000</v>
      </c>
      <c r="E266" s="109">
        <v>2087.92</v>
      </c>
      <c r="F266" s="123">
        <f t="shared" si="8"/>
        <v>67.773987165296319</v>
      </c>
      <c r="G266" s="124">
        <f t="shared" si="9"/>
        <v>52.198</v>
      </c>
    </row>
    <row r="267" spans="1:7" x14ac:dyDescent="0.25">
      <c r="A267" s="108" t="s">
        <v>101</v>
      </c>
      <c r="B267" s="109">
        <v>2523.34</v>
      </c>
      <c r="C267" s="113"/>
      <c r="D267" s="109">
        <v>3000</v>
      </c>
      <c r="E267" s="109">
        <v>1500.36</v>
      </c>
      <c r="F267" s="123">
        <f t="shared" si="8"/>
        <v>59.459288086425133</v>
      </c>
      <c r="G267" s="124">
        <f t="shared" si="9"/>
        <v>50.012</v>
      </c>
    </row>
    <row r="268" spans="1:7" x14ac:dyDescent="0.25">
      <c r="A268" s="107" t="s">
        <v>102</v>
      </c>
      <c r="B268" s="59">
        <v>2523.34</v>
      </c>
      <c r="C268" s="110"/>
      <c r="D268" s="110"/>
      <c r="E268" s="59">
        <v>1500.36</v>
      </c>
      <c r="F268" s="105">
        <f t="shared" si="8"/>
        <v>59.459288086425133</v>
      </c>
      <c r="G268" s="106">
        <v>0</v>
      </c>
    </row>
    <row r="269" spans="1:7" x14ac:dyDescent="0.25">
      <c r="A269" s="108" t="s">
        <v>103</v>
      </c>
      <c r="B269" s="111">
        <v>141.02000000000001</v>
      </c>
      <c r="C269" s="110"/>
      <c r="D269" s="111">
        <v>500</v>
      </c>
      <c r="E269" s="111">
        <v>340</v>
      </c>
      <c r="F269" s="105">
        <f t="shared" si="8"/>
        <v>241.10055311303361</v>
      </c>
      <c r="G269" s="106">
        <f t="shared" si="9"/>
        <v>68</v>
      </c>
    </row>
    <row r="270" spans="1:7" x14ac:dyDescent="0.25">
      <c r="A270" s="107" t="s">
        <v>104</v>
      </c>
      <c r="B270" s="111">
        <v>141.02000000000001</v>
      </c>
      <c r="C270" s="110"/>
      <c r="D270" s="110"/>
      <c r="E270" s="111">
        <v>340</v>
      </c>
      <c r="F270" s="105">
        <f t="shared" si="8"/>
        <v>241.10055311303361</v>
      </c>
      <c r="G270" s="106">
        <v>0</v>
      </c>
    </row>
    <row r="271" spans="1:7" x14ac:dyDescent="0.25">
      <c r="A271" s="108" t="s">
        <v>105</v>
      </c>
      <c r="B271" s="111">
        <v>416.35</v>
      </c>
      <c r="C271" s="110"/>
      <c r="D271" s="111">
        <v>500</v>
      </c>
      <c r="E271" s="111">
        <v>247.56</v>
      </c>
      <c r="F271" s="105">
        <f t="shared" si="8"/>
        <v>59.459589287858769</v>
      </c>
      <c r="G271" s="106">
        <f t="shared" si="9"/>
        <v>49.512</v>
      </c>
    </row>
    <row r="272" spans="1:7" x14ac:dyDescent="0.25">
      <c r="A272" s="107" t="s">
        <v>106</v>
      </c>
      <c r="B272" s="111">
        <v>416.35</v>
      </c>
      <c r="C272" s="110"/>
      <c r="D272" s="110"/>
      <c r="E272" s="111">
        <v>247.56</v>
      </c>
      <c r="F272" s="105">
        <f t="shared" si="8"/>
        <v>59.459589287858769</v>
      </c>
      <c r="G272" s="106">
        <v>0</v>
      </c>
    </row>
    <row r="273" spans="1:7" x14ac:dyDescent="0.25">
      <c r="A273" s="108" t="s">
        <v>32</v>
      </c>
      <c r="B273" s="111">
        <v>207.28</v>
      </c>
      <c r="C273" s="110"/>
      <c r="D273" s="111">
        <v>60</v>
      </c>
      <c r="E273" s="110"/>
      <c r="F273" s="105">
        <f t="shared" si="8"/>
        <v>0</v>
      </c>
      <c r="G273" s="106">
        <f t="shared" si="9"/>
        <v>0</v>
      </c>
    </row>
    <row r="274" spans="1:7" x14ac:dyDescent="0.25">
      <c r="A274" s="108" t="s">
        <v>64</v>
      </c>
      <c r="B274" s="111">
        <v>207.28</v>
      </c>
      <c r="C274" s="110"/>
      <c r="D274" s="111">
        <v>60</v>
      </c>
      <c r="E274" s="110"/>
      <c r="F274" s="105">
        <f t="shared" si="8"/>
        <v>0</v>
      </c>
      <c r="G274" s="106">
        <f t="shared" si="9"/>
        <v>0</v>
      </c>
    </row>
    <row r="275" spans="1:7" ht="26.25" x14ac:dyDescent="0.25">
      <c r="A275" s="107" t="s">
        <v>91</v>
      </c>
      <c r="B275" s="111">
        <v>207.28</v>
      </c>
      <c r="C275" s="110"/>
      <c r="D275" s="110"/>
      <c r="E275" s="110"/>
      <c r="F275" s="105">
        <f t="shared" si="8"/>
        <v>0</v>
      </c>
      <c r="G275" s="106">
        <v>0</v>
      </c>
    </row>
    <row r="276" spans="1:7" ht="41.45" customHeight="1" x14ac:dyDescent="0.25">
      <c r="A276" s="179" t="s">
        <v>128</v>
      </c>
      <c r="B276" s="180">
        <v>1446.54</v>
      </c>
      <c r="C276" s="180">
        <v>332000</v>
      </c>
      <c r="D276" s="180">
        <v>332000</v>
      </c>
      <c r="E276" s="180">
        <v>332000</v>
      </c>
      <c r="F276" s="181">
        <f t="shared" si="8"/>
        <v>22951.31831819376</v>
      </c>
      <c r="G276" s="183">
        <f t="shared" si="9"/>
        <v>100</v>
      </c>
    </row>
    <row r="277" spans="1:7" ht="28.5" customHeight="1" x14ac:dyDescent="0.25">
      <c r="A277" s="126" t="s">
        <v>129</v>
      </c>
      <c r="B277" s="127">
        <v>1446.54</v>
      </c>
      <c r="C277" s="127">
        <v>332000</v>
      </c>
      <c r="D277" s="127">
        <v>332000</v>
      </c>
      <c r="E277" s="127">
        <v>332000</v>
      </c>
      <c r="F277" s="128">
        <f t="shared" si="8"/>
        <v>22951.31831819376</v>
      </c>
      <c r="G277" s="129">
        <f t="shared" si="9"/>
        <v>100</v>
      </c>
    </row>
    <row r="278" spans="1:7" x14ac:dyDescent="0.25">
      <c r="A278" s="95" t="s">
        <v>36</v>
      </c>
      <c r="B278" s="14">
        <v>1446.54</v>
      </c>
      <c r="C278" s="14">
        <v>332000</v>
      </c>
      <c r="D278" s="14">
        <v>332000</v>
      </c>
      <c r="E278" s="14">
        <v>332000</v>
      </c>
      <c r="F278" s="123">
        <f t="shared" si="8"/>
        <v>22951.31831819376</v>
      </c>
      <c r="G278" s="124">
        <f t="shared" si="9"/>
        <v>100</v>
      </c>
    </row>
    <row r="279" spans="1:7" ht="21.75" customHeight="1" x14ac:dyDescent="0.25">
      <c r="A279" s="132" t="s">
        <v>60</v>
      </c>
      <c r="B279" s="133">
        <v>1446.54</v>
      </c>
      <c r="C279" s="133">
        <v>332000</v>
      </c>
      <c r="D279" s="133">
        <v>332000</v>
      </c>
      <c r="E279" s="133">
        <v>332000</v>
      </c>
      <c r="F279" s="134">
        <f t="shared" si="8"/>
        <v>22951.31831819376</v>
      </c>
      <c r="G279" s="135">
        <f t="shared" si="9"/>
        <v>100</v>
      </c>
    </row>
    <row r="280" spans="1:7" x14ac:dyDescent="0.25">
      <c r="A280" s="108" t="s">
        <v>3</v>
      </c>
      <c r="B280" s="59">
        <v>1446.54</v>
      </c>
      <c r="C280" s="59">
        <v>332000</v>
      </c>
      <c r="D280" s="59">
        <v>332000</v>
      </c>
      <c r="E280" s="59">
        <v>332000</v>
      </c>
      <c r="F280" s="105">
        <f t="shared" si="8"/>
        <v>22951.31831819376</v>
      </c>
      <c r="G280" s="106">
        <f t="shared" si="9"/>
        <v>100</v>
      </c>
    </row>
    <row r="281" spans="1:7" ht="26.25" x14ac:dyDescent="0.25">
      <c r="A281" s="108" t="s">
        <v>34</v>
      </c>
      <c r="B281" s="59">
        <v>1446.54</v>
      </c>
      <c r="C281" s="59">
        <v>332000</v>
      </c>
      <c r="D281" s="59">
        <v>332000</v>
      </c>
      <c r="E281" s="59">
        <v>332000</v>
      </c>
      <c r="F281" s="105">
        <f t="shared" si="8"/>
        <v>22951.31831819376</v>
      </c>
      <c r="G281" s="106">
        <f t="shared" si="9"/>
        <v>100</v>
      </c>
    </row>
    <row r="282" spans="1:7" x14ac:dyDescent="0.25">
      <c r="A282" s="108" t="s">
        <v>97</v>
      </c>
      <c r="B282" s="59">
        <v>1446.54</v>
      </c>
      <c r="C282" s="59">
        <v>332000</v>
      </c>
      <c r="D282" s="59">
        <v>332000</v>
      </c>
      <c r="E282" s="59">
        <v>332000</v>
      </c>
      <c r="F282" s="105">
        <f t="shared" si="8"/>
        <v>22951.31831819376</v>
      </c>
      <c r="G282" s="106">
        <f t="shared" si="9"/>
        <v>100</v>
      </c>
    </row>
    <row r="283" spans="1:7" x14ac:dyDescent="0.25">
      <c r="A283" s="42" t="s">
        <v>98</v>
      </c>
      <c r="B283" s="12">
        <v>1446.54</v>
      </c>
      <c r="C283" s="43"/>
      <c r="D283" s="43"/>
      <c r="E283" s="12">
        <v>332000</v>
      </c>
      <c r="F283" s="105">
        <f t="shared" si="8"/>
        <v>22951.31831819376</v>
      </c>
      <c r="G283" s="106">
        <v>0</v>
      </c>
    </row>
    <row r="284" spans="1:7" ht="39.6" customHeight="1" x14ac:dyDescent="0.25">
      <c r="A284" s="179" t="s">
        <v>130</v>
      </c>
      <c r="B284" s="180">
        <v>261570.16</v>
      </c>
      <c r="C284" s="180">
        <v>2589250</v>
      </c>
      <c r="D284" s="180">
        <v>2900840</v>
      </c>
      <c r="E284" s="180">
        <v>1476732.45</v>
      </c>
      <c r="F284" s="181">
        <f t="shared" si="8"/>
        <v>564.56457036230734</v>
      </c>
      <c r="G284" s="183">
        <f t="shared" si="9"/>
        <v>50.907063126542653</v>
      </c>
    </row>
    <row r="285" spans="1:7" ht="32.25" customHeight="1" x14ac:dyDescent="0.25">
      <c r="A285" s="126" t="s">
        <v>131</v>
      </c>
      <c r="B285" s="127">
        <v>154359.93</v>
      </c>
      <c r="C285" s="127">
        <v>1325200</v>
      </c>
      <c r="D285" s="127">
        <v>833200</v>
      </c>
      <c r="E285" s="127">
        <v>360944.62</v>
      </c>
      <c r="F285" s="128">
        <f t="shared" si="8"/>
        <v>233.83310681729387</v>
      </c>
      <c r="G285" s="129">
        <f t="shared" si="9"/>
        <v>43.320285645703308</v>
      </c>
    </row>
    <row r="286" spans="1:7" x14ac:dyDescent="0.25">
      <c r="A286" s="95" t="s">
        <v>36</v>
      </c>
      <c r="B286" s="14">
        <v>154359.93</v>
      </c>
      <c r="C286" s="14">
        <v>1325200</v>
      </c>
      <c r="D286" s="14">
        <v>833200</v>
      </c>
      <c r="E286" s="14">
        <v>360944.62</v>
      </c>
      <c r="F286" s="123">
        <f t="shared" si="8"/>
        <v>233.83310681729387</v>
      </c>
      <c r="G286" s="124">
        <f t="shared" si="9"/>
        <v>43.320285645703308</v>
      </c>
    </row>
    <row r="287" spans="1:7" ht="16.5" customHeight="1" x14ac:dyDescent="0.25">
      <c r="A287" s="132" t="s">
        <v>60</v>
      </c>
      <c r="B287" s="133">
        <v>13717.28</v>
      </c>
      <c r="C287" s="133">
        <v>33200</v>
      </c>
      <c r="D287" s="133">
        <v>33200</v>
      </c>
      <c r="E287" s="133">
        <v>17968.63</v>
      </c>
      <c r="F287" s="134">
        <f t="shared" si="8"/>
        <v>130.99266035248971</v>
      </c>
      <c r="G287" s="135">
        <f t="shared" si="9"/>
        <v>54.122379518072293</v>
      </c>
    </row>
    <row r="288" spans="1:7" x14ac:dyDescent="0.25">
      <c r="A288" s="108" t="s">
        <v>2</v>
      </c>
      <c r="B288" s="59">
        <v>13717.28</v>
      </c>
      <c r="C288" s="59">
        <v>33200</v>
      </c>
      <c r="D288" s="59">
        <v>33200</v>
      </c>
      <c r="E288" s="59">
        <v>17968.63</v>
      </c>
      <c r="F288" s="105">
        <f t="shared" si="8"/>
        <v>130.99266035248971</v>
      </c>
      <c r="G288" s="106">
        <f t="shared" si="9"/>
        <v>54.122379518072293</v>
      </c>
    </row>
    <row r="289" spans="1:7" x14ac:dyDescent="0.25">
      <c r="A289" s="108" t="s">
        <v>32</v>
      </c>
      <c r="B289" s="59">
        <v>13717.28</v>
      </c>
      <c r="C289" s="59">
        <v>33200</v>
      </c>
      <c r="D289" s="59">
        <v>33200</v>
      </c>
      <c r="E289" s="59">
        <v>17968.63</v>
      </c>
      <c r="F289" s="105">
        <f t="shared" si="8"/>
        <v>130.99266035248971</v>
      </c>
      <c r="G289" s="106">
        <f t="shared" si="9"/>
        <v>54.122379518072293</v>
      </c>
    </row>
    <row r="290" spans="1:7" x14ac:dyDescent="0.25">
      <c r="A290" s="108" t="s">
        <v>73</v>
      </c>
      <c r="B290" s="59">
        <v>13717.28</v>
      </c>
      <c r="C290" s="59">
        <v>33200</v>
      </c>
      <c r="D290" s="59">
        <v>33200</v>
      </c>
      <c r="E290" s="59">
        <v>17968.63</v>
      </c>
      <c r="F290" s="105">
        <f t="shared" si="8"/>
        <v>130.99266035248971</v>
      </c>
      <c r="G290" s="106">
        <f t="shared" si="9"/>
        <v>54.122379518072293</v>
      </c>
    </row>
    <row r="291" spans="1:7" x14ac:dyDescent="0.25">
      <c r="A291" s="42" t="s">
        <v>79</v>
      </c>
      <c r="B291" s="12">
        <v>13717.28</v>
      </c>
      <c r="C291" s="43"/>
      <c r="D291" s="43"/>
      <c r="E291" s="12">
        <v>17930.05</v>
      </c>
      <c r="F291" s="105">
        <f t="shared" si="8"/>
        <v>130.71140925897845</v>
      </c>
      <c r="G291" s="106">
        <v>0</v>
      </c>
    </row>
    <row r="292" spans="1:7" x14ac:dyDescent="0.25">
      <c r="A292" s="42" t="s">
        <v>81</v>
      </c>
      <c r="B292" s="43"/>
      <c r="C292" s="43"/>
      <c r="D292" s="43"/>
      <c r="E292" s="94">
        <v>38.58</v>
      </c>
      <c r="F292" s="105">
        <v>0</v>
      </c>
      <c r="G292" s="106">
        <v>0</v>
      </c>
    </row>
    <row r="293" spans="1:7" ht="26.25" x14ac:dyDescent="0.25">
      <c r="A293" s="132" t="s">
        <v>48</v>
      </c>
      <c r="B293" s="136"/>
      <c r="C293" s="133">
        <v>92000</v>
      </c>
      <c r="D293" s="133">
        <v>88000</v>
      </c>
      <c r="E293" s="133">
        <v>38257.4</v>
      </c>
      <c r="F293" s="134">
        <v>0</v>
      </c>
      <c r="G293" s="135">
        <f t="shared" si="9"/>
        <v>43.474318181818184</v>
      </c>
    </row>
    <row r="294" spans="1:7" x14ac:dyDescent="0.25">
      <c r="A294" s="108" t="s">
        <v>3</v>
      </c>
      <c r="B294" s="110"/>
      <c r="C294" s="59">
        <v>92000</v>
      </c>
      <c r="D294" s="59">
        <v>88000</v>
      </c>
      <c r="E294" s="59">
        <v>38257.4</v>
      </c>
      <c r="F294" s="105">
        <v>0</v>
      </c>
      <c r="G294" s="106">
        <f t="shared" si="9"/>
        <v>43.474318181818184</v>
      </c>
    </row>
    <row r="295" spans="1:7" ht="26.25" x14ac:dyDescent="0.25">
      <c r="A295" s="108" t="s">
        <v>34</v>
      </c>
      <c r="B295" s="110"/>
      <c r="C295" s="59">
        <v>92000</v>
      </c>
      <c r="D295" s="59">
        <v>88000</v>
      </c>
      <c r="E295" s="59">
        <v>38257.4</v>
      </c>
      <c r="F295" s="105">
        <v>0</v>
      </c>
      <c r="G295" s="106">
        <f t="shared" si="9"/>
        <v>43.474318181818184</v>
      </c>
    </row>
    <row r="296" spans="1:7" x14ac:dyDescent="0.25">
      <c r="A296" s="108" t="s">
        <v>97</v>
      </c>
      <c r="B296" s="110"/>
      <c r="C296" s="59">
        <v>92000</v>
      </c>
      <c r="D296" s="59">
        <v>88000</v>
      </c>
      <c r="E296" s="59">
        <v>38257.4</v>
      </c>
      <c r="F296" s="105">
        <v>0</v>
      </c>
      <c r="G296" s="106">
        <f t="shared" si="9"/>
        <v>43.474318181818184</v>
      </c>
    </row>
    <row r="297" spans="1:7" x14ac:dyDescent="0.25">
      <c r="A297" s="42" t="s">
        <v>98</v>
      </c>
      <c r="B297" s="43"/>
      <c r="C297" s="43"/>
      <c r="D297" s="43"/>
      <c r="E297" s="12">
        <v>38257.4</v>
      </c>
      <c r="F297" s="105">
        <v>0</v>
      </c>
      <c r="G297" s="106">
        <v>0</v>
      </c>
    </row>
    <row r="298" spans="1:7" ht="18.75" customHeight="1" x14ac:dyDescent="0.25">
      <c r="A298" s="132" t="s">
        <v>51</v>
      </c>
      <c r="B298" s="133">
        <v>140642.65</v>
      </c>
      <c r="C298" s="133">
        <v>1200000</v>
      </c>
      <c r="D298" s="133">
        <v>712000</v>
      </c>
      <c r="E298" s="133">
        <v>304718.59000000003</v>
      </c>
      <c r="F298" s="134">
        <f t="shared" si="8"/>
        <v>216.66158167525998</v>
      </c>
      <c r="G298" s="135">
        <f t="shared" si="9"/>
        <v>42.797554775280908</v>
      </c>
    </row>
    <row r="299" spans="1:7" x14ac:dyDescent="0.25">
      <c r="A299" s="108" t="s">
        <v>3</v>
      </c>
      <c r="B299" s="59">
        <v>140642.65</v>
      </c>
      <c r="C299" s="59">
        <v>1200000</v>
      </c>
      <c r="D299" s="59">
        <v>712000</v>
      </c>
      <c r="E299" s="59">
        <v>304718.59000000003</v>
      </c>
      <c r="F299" s="105">
        <f t="shared" si="8"/>
        <v>216.66158167525998</v>
      </c>
      <c r="G299" s="106">
        <f t="shared" si="9"/>
        <v>42.797554775280908</v>
      </c>
    </row>
    <row r="300" spans="1:7" ht="26.25" x14ac:dyDescent="0.25">
      <c r="A300" s="108" t="s">
        <v>34</v>
      </c>
      <c r="B300" s="59">
        <v>140642.65</v>
      </c>
      <c r="C300" s="59">
        <v>1200000</v>
      </c>
      <c r="D300" s="59">
        <v>712000</v>
      </c>
      <c r="E300" s="59">
        <v>304718.59000000003</v>
      </c>
      <c r="F300" s="105">
        <f t="shared" si="8"/>
        <v>216.66158167525998</v>
      </c>
      <c r="G300" s="106">
        <f t="shared" si="9"/>
        <v>42.797554775280908</v>
      </c>
    </row>
    <row r="301" spans="1:7" x14ac:dyDescent="0.25">
      <c r="A301" s="108" t="s">
        <v>97</v>
      </c>
      <c r="B301" s="59">
        <v>140642.65</v>
      </c>
      <c r="C301" s="59">
        <v>1200000</v>
      </c>
      <c r="D301" s="59">
        <v>712000</v>
      </c>
      <c r="E301" s="59">
        <v>304718.59000000003</v>
      </c>
      <c r="F301" s="105">
        <f t="shared" si="8"/>
        <v>216.66158167525998</v>
      </c>
      <c r="G301" s="106">
        <f t="shared" si="9"/>
        <v>42.797554775280908</v>
      </c>
    </row>
    <row r="302" spans="1:7" x14ac:dyDescent="0.25">
      <c r="A302" s="42" t="s">
        <v>98</v>
      </c>
      <c r="B302" s="12">
        <v>140642.65</v>
      </c>
      <c r="C302" s="43"/>
      <c r="D302" s="43"/>
      <c r="E302" s="12">
        <v>304718.59000000003</v>
      </c>
      <c r="F302" s="105">
        <f t="shared" si="8"/>
        <v>216.66158167525998</v>
      </c>
      <c r="G302" s="106">
        <v>0</v>
      </c>
    </row>
    <row r="303" spans="1:7" ht="40.15" customHeight="1" x14ac:dyDescent="0.25">
      <c r="A303" s="126" t="s">
        <v>190</v>
      </c>
      <c r="B303" s="127">
        <v>107210.23</v>
      </c>
      <c r="C303" s="127">
        <v>1264050</v>
      </c>
      <c r="D303" s="127">
        <v>2067640</v>
      </c>
      <c r="E303" s="127">
        <v>1115787.83</v>
      </c>
      <c r="F303" s="128">
        <f t="shared" si="8"/>
        <v>1040.7475387376746</v>
      </c>
      <c r="G303" s="129">
        <f t="shared" si="9"/>
        <v>53.96431825656304</v>
      </c>
    </row>
    <row r="304" spans="1:7" x14ac:dyDescent="0.25">
      <c r="A304" s="95" t="s">
        <v>36</v>
      </c>
      <c r="B304" s="14">
        <v>107210.23</v>
      </c>
      <c r="C304" s="14">
        <v>1264050</v>
      </c>
      <c r="D304" s="14">
        <v>2067640</v>
      </c>
      <c r="E304" s="14">
        <v>1115787.83</v>
      </c>
      <c r="F304" s="123">
        <f t="shared" si="8"/>
        <v>1040.7475387376746</v>
      </c>
      <c r="G304" s="124">
        <f t="shared" si="9"/>
        <v>53.96431825656304</v>
      </c>
    </row>
    <row r="305" spans="1:7" ht="18" customHeight="1" x14ac:dyDescent="0.25">
      <c r="A305" s="132" t="s">
        <v>60</v>
      </c>
      <c r="B305" s="136"/>
      <c r="C305" s="136"/>
      <c r="D305" s="133">
        <v>783000</v>
      </c>
      <c r="E305" s="133">
        <v>782911.1</v>
      </c>
      <c r="F305" s="134">
        <v>0</v>
      </c>
      <c r="G305" s="135">
        <f t="shared" si="9"/>
        <v>99.988646232439336</v>
      </c>
    </row>
    <row r="306" spans="1:7" x14ac:dyDescent="0.25">
      <c r="A306" s="108" t="s">
        <v>3</v>
      </c>
      <c r="B306" s="110"/>
      <c r="C306" s="110"/>
      <c r="D306" s="59">
        <v>783000</v>
      </c>
      <c r="E306" s="59">
        <v>782911.1</v>
      </c>
      <c r="F306" s="105">
        <v>0</v>
      </c>
      <c r="G306" s="106">
        <f t="shared" si="9"/>
        <v>99.988646232439336</v>
      </c>
    </row>
    <row r="307" spans="1:7" ht="26.25" x14ac:dyDescent="0.25">
      <c r="A307" s="108" t="s">
        <v>39</v>
      </c>
      <c r="B307" s="110"/>
      <c r="C307" s="110"/>
      <c r="D307" s="59">
        <v>783000</v>
      </c>
      <c r="E307" s="59">
        <v>782911.1</v>
      </c>
      <c r="F307" s="105">
        <v>0</v>
      </c>
      <c r="G307" s="106">
        <f t="shared" si="9"/>
        <v>99.988646232439336</v>
      </c>
    </row>
    <row r="308" spans="1:7" x14ac:dyDescent="0.25">
      <c r="A308" s="108" t="s">
        <v>111</v>
      </c>
      <c r="B308" s="110"/>
      <c r="C308" s="110"/>
      <c r="D308" s="59">
        <v>783000</v>
      </c>
      <c r="E308" s="59">
        <v>782911.1</v>
      </c>
      <c r="F308" s="105">
        <v>0</v>
      </c>
      <c r="G308" s="106">
        <f t="shared" si="9"/>
        <v>99.988646232439336</v>
      </c>
    </row>
    <row r="309" spans="1:7" x14ac:dyDescent="0.25">
      <c r="A309" s="42" t="s">
        <v>178</v>
      </c>
      <c r="B309" s="43"/>
      <c r="C309" s="43"/>
      <c r="D309" s="43"/>
      <c r="E309" s="12">
        <v>782911.1</v>
      </c>
      <c r="F309" s="105">
        <v>0</v>
      </c>
      <c r="G309" s="106">
        <v>0</v>
      </c>
    </row>
    <row r="310" spans="1:7" ht="26.25" x14ac:dyDescent="0.25">
      <c r="A310" s="132" t="s">
        <v>48</v>
      </c>
      <c r="B310" s="133">
        <v>8249.18</v>
      </c>
      <c r="C310" s="133">
        <v>180150</v>
      </c>
      <c r="D310" s="133">
        <v>180715</v>
      </c>
      <c r="E310" s="133">
        <v>39346.620000000003</v>
      </c>
      <c r="F310" s="134">
        <f t="shared" si="8"/>
        <v>476.97613580986234</v>
      </c>
      <c r="G310" s="135">
        <f t="shared" si="9"/>
        <v>21.772747143291927</v>
      </c>
    </row>
    <row r="311" spans="1:7" x14ac:dyDescent="0.25">
      <c r="A311" s="108" t="s">
        <v>2</v>
      </c>
      <c r="B311" s="59">
        <v>8249.18</v>
      </c>
      <c r="C311" s="59">
        <v>10150</v>
      </c>
      <c r="D311" s="59">
        <v>47215</v>
      </c>
      <c r="E311" s="59">
        <v>28115.32</v>
      </c>
      <c r="F311" s="105">
        <f t="shared" si="8"/>
        <v>340.82563357812535</v>
      </c>
      <c r="G311" s="106">
        <f t="shared" si="9"/>
        <v>59.547431960182138</v>
      </c>
    </row>
    <row r="312" spans="1:7" x14ac:dyDescent="0.25">
      <c r="A312" s="108" t="s">
        <v>32</v>
      </c>
      <c r="B312" s="59">
        <v>8249.18</v>
      </c>
      <c r="C312" s="59">
        <v>10150</v>
      </c>
      <c r="D312" s="59">
        <v>47215</v>
      </c>
      <c r="E312" s="59">
        <v>28115.32</v>
      </c>
      <c r="F312" s="105">
        <f t="shared" si="8"/>
        <v>340.82563357812535</v>
      </c>
      <c r="G312" s="106">
        <f t="shared" si="9"/>
        <v>59.547431960182138</v>
      </c>
    </row>
    <row r="313" spans="1:7" x14ac:dyDescent="0.25">
      <c r="A313" s="108" t="s">
        <v>64</v>
      </c>
      <c r="B313" s="59">
        <v>8193.44</v>
      </c>
      <c r="C313" s="59">
        <v>8300</v>
      </c>
      <c r="D313" s="59">
        <v>13098.71</v>
      </c>
      <c r="E313" s="59">
        <v>8055.62</v>
      </c>
      <c r="F313" s="105">
        <f t="shared" si="8"/>
        <v>98.31792263078755</v>
      </c>
      <c r="G313" s="106">
        <f t="shared" si="9"/>
        <v>61.499338484476716</v>
      </c>
    </row>
    <row r="314" spans="1:7" x14ac:dyDescent="0.25">
      <c r="A314" s="107" t="s">
        <v>65</v>
      </c>
      <c r="B314" s="59">
        <v>3978.29</v>
      </c>
      <c r="C314" s="110"/>
      <c r="D314" s="110"/>
      <c r="E314" s="59">
        <v>4370.83</v>
      </c>
      <c r="F314" s="105">
        <f t="shared" si="8"/>
        <v>109.86705343250492</v>
      </c>
      <c r="G314" s="106">
        <v>0</v>
      </c>
    </row>
    <row r="315" spans="1:7" x14ac:dyDescent="0.25">
      <c r="A315" s="42" t="s">
        <v>66</v>
      </c>
      <c r="B315" s="12">
        <v>3050.54</v>
      </c>
      <c r="C315" s="43"/>
      <c r="D315" s="43"/>
      <c r="E315" s="12">
        <v>2897.53</v>
      </c>
      <c r="F315" s="105">
        <f t="shared" si="8"/>
        <v>94.984166737692348</v>
      </c>
      <c r="G315" s="106">
        <v>0</v>
      </c>
    </row>
    <row r="316" spans="1:7" x14ac:dyDescent="0.25">
      <c r="A316" s="42" t="s">
        <v>67</v>
      </c>
      <c r="B316" s="12">
        <v>1164.6099999999999</v>
      </c>
      <c r="C316" s="43"/>
      <c r="D316" s="43"/>
      <c r="E316" s="94">
        <v>787.26</v>
      </c>
      <c r="F316" s="105">
        <f t="shared" si="8"/>
        <v>67.598595237890805</v>
      </c>
      <c r="G316" s="106">
        <v>0</v>
      </c>
    </row>
    <row r="317" spans="1:7" x14ac:dyDescent="0.25">
      <c r="A317" s="108" t="s">
        <v>68</v>
      </c>
      <c r="B317" s="110"/>
      <c r="C317" s="59">
        <v>1650</v>
      </c>
      <c r="D317" s="59">
        <v>29355</v>
      </c>
      <c r="E317" s="59">
        <v>19723.75</v>
      </c>
      <c r="F317" s="105">
        <v>0</v>
      </c>
      <c r="G317" s="106">
        <f t="shared" si="9"/>
        <v>67.190427525123482</v>
      </c>
    </row>
    <row r="318" spans="1:7" x14ac:dyDescent="0.25">
      <c r="A318" s="107" t="s">
        <v>72</v>
      </c>
      <c r="B318" s="110"/>
      <c r="C318" s="110"/>
      <c r="D318" s="110"/>
      <c r="E318" s="59">
        <v>19723.75</v>
      </c>
      <c r="F318" s="105">
        <v>0</v>
      </c>
      <c r="G318" s="106">
        <v>0</v>
      </c>
    </row>
    <row r="319" spans="1:7" x14ac:dyDescent="0.25">
      <c r="A319" s="108" t="s">
        <v>73</v>
      </c>
      <c r="B319" s="110"/>
      <c r="C319" s="110"/>
      <c r="D319" s="59">
        <v>4500</v>
      </c>
      <c r="E319" s="111">
        <v>74.66</v>
      </c>
      <c r="F319" s="105">
        <v>0</v>
      </c>
      <c r="G319" s="106">
        <f t="shared" si="9"/>
        <v>1.6591111111111112</v>
      </c>
    </row>
    <row r="320" spans="1:7" x14ac:dyDescent="0.25">
      <c r="A320" s="107" t="s">
        <v>79</v>
      </c>
      <c r="B320" s="110"/>
      <c r="C320" s="110"/>
      <c r="D320" s="110"/>
      <c r="E320" s="111">
        <v>74.66</v>
      </c>
      <c r="F320" s="105">
        <v>0</v>
      </c>
      <c r="G320" s="106">
        <v>0</v>
      </c>
    </row>
    <row r="321" spans="1:7" x14ac:dyDescent="0.25">
      <c r="A321" s="108" t="s">
        <v>82</v>
      </c>
      <c r="B321" s="111">
        <v>55.74</v>
      </c>
      <c r="C321" s="111">
        <v>200</v>
      </c>
      <c r="D321" s="111">
        <v>261.29000000000002</v>
      </c>
      <c r="E321" s="111">
        <v>261.29000000000002</v>
      </c>
      <c r="F321" s="105">
        <f t="shared" si="8"/>
        <v>468.76569788302839</v>
      </c>
      <c r="G321" s="106">
        <f t="shared" si="9"/>
        <v>100</v>
      </c>
    </row>
    <row r="322" spans="1:7" x14ac:dyDescent="0.25">
      <c r="A322" s="107" t="s">
        <v>108</v>
      </c>
      <c r="B322" s="111">
        <v>55.74</v>
      </c>
      <c r="C322" s="110"/>
      <c r="D322" s="110"/>
      <c r="E322" s="110"/>
      <c r="F322" s="105">
        <f t="shared" si="8"/>
        <v>0</v>
      </c>
      <c r="G322" s="106">
        <v>0</v>
      </c>
    </row>
    <row r="323" spans="1:7" x14ac:dyDescent="0.25">
      <c r="A323" s="107" t="s">
        <v>86</v>
      </c>
      <c r="B323" s="110"/>
      <c r="C323" s="110"/>
      <c r="D323" s="110"/>
      <c r="E323" s="111">
        <v>261.29000000000002</v>
      </c>
      <c r="F323" s="105">
        <v>0</v>
      </c>
      <c r="G323" s="106">
        <v>0</v>
      </c>
    </row>
    <row r="324" spans="1:7" x14ac:dyDescent="0.25">
      <c r="A324" s="108" t="s">
        <v>3</v>
      </c>
      <c r="B324" s="110"/>
      <c r="C324" s="59">
        <v>170000</v>
      </c>
      <c r="D324" s="59">
        <v>133500</v>
      </c>
      <c r="E324" s="59">
        <v>11231.3</v>
      </c>
      <c r="F324" s="105">
        <v>0</v>
      </c>
      <c r="G324" s="106">
        <f t="shared" si="9"/>
        <v>8.412958801498128</v>
      </c>
    </row>
    <row r="325" spans="1:7" ht="26.25" x14ac:dyDescent="0.25">
      <c r="A325" s="108" t="s">
        <v>39</v>
      </c>
      <c r="B325" s="110"/>
      <c r="C325" s="59">
        <v>170000</v>
      </c>
      <c r="D325" s="59">
        <v>133500</v>
      </c>
      <c r="E325" s="59">
        <v>11231.3</v>
      </c>
      <c r="F325" s="105">
        <v>0</v>
      </c>
      <c r="G325" s="106">
        <f t="shared" si="9"/>
        <v>8.412958801498128</v>
      </c>
    </row>
    <row r="326" spans="1:7" x14ac:dyDescent="0.25">
      <c r="A326" s="108" t="s">
        <v>111</v>
      </c>
      <c r="B326" s="110"/>
      <c r="C326" s="59">
        <v>170000</v>
      </c>
      <c r="D326" s="59">
        <v>133500</v>
      </c>
      <c r="E326" s="59">
        <v>11231.3</v>
      </c>
      <c r="F326" s="105">
        <v>0</v>
      </c>
      <c r="G326" s="106">
        <f t="shared" si="9"/>
        <v>8.412958801498128</v>
      </c>
    </row>
    <row r="327" spans="1:7" x14ac:dyDescent="0.25">
      <c r="A327" s="107" t="s">
        <v>112</v>
      </c>
      <c r="B327" s="110"/>
      <c r="C327" s="110"/>
      <c r="D327" s="110"/>
      <c r="E327" s="59">
        <v>11231.3</v>
      </c>
      <c r="F327" s="105">
        <v>0</v>
      </c>
      <c r="G327" s="106">
        <v>0</v>
      </c>
    </row>
    <row r="328" spans="1:7" ht="26.25" customHeight="1" x14ac:dyDescent="0.25">
      <c r="A328" s="132" t="s">
        <v>51</v>
      </c>
      <c r="B328" s="133">
        <v>98961.05</v>
      </c>
      <c r="C328" s="133">
        <v>1083900</v>
      </c>
      <c r="D328" s="133">
        <v>1103925</v>
      </c>
      <c r="E328" s="133">
        <v>293530.11</v>
      </c>
      <c r="F328" s="134">
        <f t="shared" si="8"/>
        <v>296.61175785826845</v>
      </c>
      <c r="G328" s="135">
        <f t="shared" si="9"/>
        <v>26.58967864664719</v>
      </c>
    </row>
    <row r="329" spans="1:7" x14ac:dyDescent="0.25">
      <c r="A329" s="108" t="s">
        <v>2</v>
      </c>
      <c r="B329" s="59">
        <v>98961.05</v>
      </c>
      <c r="C329" s="59">
        <v>123900</v>
      </c>
      <c r="D329" s="59">
        <v>347425</v>
      </c>
      <c r="E329" s="59">
        <v>229886.1</v>
      </c>
      <c r="F329" s="105">
        <f t="shared" ref="F329:F372" si="10">E329/B329*100</f>
        <v>232.29957644952233</v>
      </c>
      <c r="G329" s="106">
        <f t="shared" ref="G329:G371" si="11">E329/D329*100</f>
        <v>66.168554364251278</v>
      </c>
    </row>
    <row r="330" spans="1:7" x14ac:dyDescent="0.25">
      <c r="A330" s="108" t="s">
        <v>31</v>
      </c>
      <c r="B330" s="59">
        <v>50137.14</v>
      </c>
      <c r="C330" s="59">
        <v>63300</v>
      </c>
      <c r="D330" s="59">
        <v>80000</v>
      </c>
      <c r="E330" s="59">
        <v>70504.210000000006</v>
      </c>
      <c r="F330" s="105">
        <f t="shared" si="10"/>
        <v>140.62272000357422</v>
      </c>
      <c r="G330" s="106">
        <f t="shared" si="11"/>
        <v>88.130262500000015</v>
      </c>
    </row>
    <row r="331" spans="1:7" x14ac:dyDescent="0.25">
      <c r="A331" s="108" t="s">
        <v>101</v>
      </c>
      <c r="B331" s="59">
        <v>42249.279999999999</v>
      </c>
      <c r="C331" s="59">
        <v>52000</v>
      </c>
      <c r="D331" s="59">
        <v>67000</v>
      </c>
      <c r="E331" s="59">
        <v>59914.17</v>
      </c>
      <c r="F331" s="105">
        <f t="shared" si="10"/>
        <v>141.81110305311714</v>
      </c>
      <c r="G331" s="106">
        <f t="shared" si="11"/>
        <v>89.424134328358207</v>
      </c>
    </row>
    <row r="332" spans="1:7" x14ac:dyDescent="0.25">
      <c r="A332" s="107" t="s">
        <v>102</v>
      </c>
      <c r="B332" s="59">
        <v>42249.279999999999</v>
      </c>
      <c r="C332" s="110"/>
      <c r="D332" s="110"/>
      <c r="E332" s="59">
        <v>59914.17</v>
      </c>
      <c r="F332" s="105">
        <f t="shared" si="10"/>
        <v>141.81110305311714</v>
      </c>
      <c r="G332" s="106">
        <v>0</v>
      </c>
    </row>
    <row r="333" spans="1:7" x14ac:dyDescent="0.25">
      <c r="A333" s="108" t="s">
        <v>103</v>
      </c>
      <c r="B333" s="111">
        <v>916.73</v>
      </c>
      <c r="C333" s="59">
        <v>1100</v>
      </c>
      <c r="D333" s="59">
        <v>2000</v>
      </c>
      <c r="E333" s="111">
        <v>704.12</v>
      </c>
      <c r="F333" s="105">
        <f t="shared" si="10"/>
        <v>76.807784189456001</v>
      </c>
      <c r="G333" s="106">
        <f t="shared" si="11"/>
        <v>35.205999999999996</v>
      </c>
    </row>
    <row r="334" spans="1:7" x14ac:dyDescent="0.25">
      <c r="A334" s="107" t="s">
        <v>104</v>
      </c>
      <c r="B334" s="111">
        <v>916.73</v>
      </c>
      <c r="C334" s="110"/>
      <c r="D334" s="110"/>
      <c r="E334" s="111">
        <v>704.12</v>
      </c>
      <c r="F334" s="105">
        <f t="shared" si="10"/>
        <v>76.807784189456001</v>
      </c>
      <c r="G334" s="106">
        <v>0</v>
      </c>
    </row>
    <row r="335" spans="1:7" x14ac:dyDescent="0.25">
      <c r="A335" s="108" t="s">
        <v>105</v>
      </c>
      <c r="B335" s="59">
        <v>6971.13</v>
      </c>
      <c r="C335" s="59">
        <v>10200</v>
      </c>
      <c r="D335" s="59">
        <v>11000</v>
      </c>
      <c r="E335" s="59">
        <v>9885.92</v>
      </c>
      <c r="F335" s="105">
        <f t="shared" si="10"/>
        <v>141.81230302691242</v>
      </c>
      <c r="G335" s="106">
        <f t="shared" si="11"/>
        <v>89.872</v>
      </c>
    </row>
    <row r="336" spans="1:7" x14ac:dyDescent="0.25">
      <c r="A336" s="107" t="s">
        <v>106</v>
      </c>
      <c r="B336" s="59">
        <v>6971.13</v>
      </c>
      <c r="C336" s="110"/>
      <c r="D336" s="110"/>
      <c r="E336" s="59">
        <v>9885.92</v>
      </c>
      <c r="F336" s="105">
        <f t="shared" si="10"/>
        <v>141.81230302691242</v>
      </c>
      <c r="G336" s="106">
        <v>0</v>
      </c>
    </row>
    <row r="337" spans="1:7" x14ac:dyDescent="0.25">
      <c r="A337" s="108" t="s">
        <v>32</v>
      </c>
      <c r="B337" s="59">
        <v>48823.91</v>
      </c>
      <c r="C337" s="59">
        <v>60600</v>
      </c>
      <c r="D337" s="59">
        <v>267425</v>
      </c>
      <c r="E337" s="59">
        <v>159381.89000000001</v>
      </c>
      <c r="F337" s="105">
        <f t="shared" si="10"/>
        <v>326.44229026311081</v>
      </c>
      <c r="G337" s="106">
        <f t="shared" si="11"/>
        <v>59.598724876133502</v>
      </c>
    </row>
    <row r="338" spans="1:7" x14ac:dyDescent="0.25">
      <c r="A338" s="108" t="s">
        <v>64</v>
      </c>
      <c r="B338" s="59">
        <v>48508.03</v>
      </c>
      <c r="C338" s="59">
        <v>50000</v>
      </c>
      <c r="D338" s="59">
        <v>74099.31</v>
      </c>
      <c r="E338" s="59">
        <v>45710.25</v>
      </c>
      <c r="F338" s="105">
        <f t="shared" si="10"/>
        <v>94.232336378121317</v>
      </c>
      <c r="G338" s="106">
        <f t="shared" si="11"/>
        <v>61.687821384571592</v>
      </c>
    </row>
    <row r="339" spans="1:7" x14ac:dyDescent="0.25">
      <c r="A339" s="107" t="s">
        <v>65</v>
      </c>
      <c r="B339" s="59">
        <v>22844.71</v>
      </c>
      <c r="C339" s="110"/>
      <c r="D339" s="110"/>
      <c r="E339" s="59">
        <v>24829.67</v>
      </c>
      <c r="F339" s="105">
        <f t="shared" si="10"/>
        <v>108.68892623281276</v>
      </c>
      <c r="G339" s="106">
        <v>0</v>
      </c>
    </row>
    <row r="340" spans="1:7" x14ac:dyDescent="0.25">
      <c r="A340" s="107" t="s">
        <v>66</v>
      </c>
      <c r="B340" s="59">
        <v>19063.939999999999</v>
      </c>
      <c r="C340" s="110"/>
      <c r="D340" s="110"/>
      <c r="E340" s="59">
        <v>16419.439999999999</v>
      </c>
      <c r="F340" s="105">
        <f t="shared" si="10"/>
        <v>86.128260999562528</v>
      </c>
      <c r="G340" s="106">
        <v>0</v>
      </c>
    </row>
    <row r="341" spans="1:7" x14ac:dyDescent="0.25">
      <c r="A341" s="107" t="s">
        <v>67</v>
      </c>
      <c r="B341" s="59">
        <v>6599.38</v>
      </c>
      <c r="C341" s="110"/>
      <c r="D341" s="110"/>
      <c r="E341" s="59">
        <v>4461.1400000000003</v>
      </c>
      <c r="F341" s="105">
        <f t="shared" si="10"/>
        <v>67.599380547869643</v>
      </c>
      <c r="G341" s="106">
        <v>0</v>
      </c>
    </row>
    <row r="342" spans="1:7" x14ac:dyDescent="0.25">
      <c r="A342" s="108" t="s">
        <v>68</v>
      </c>
      <c r="B342" s="110"/>
      <c r="C342" s="59">
        <v>9300</v>
      </c>
      <c r="D342" s="59">
        <v>166345</v>
      </c>
      <c r="E342" s="59">
        <v>111767.9</v>
      </c>
      <c r="F342" s="105">
        <v>0</v>
      </c>
      <c r="G342" s="106">
        <f t="shared" si="11"/>
        <v>67.190417505786158</v>
      </c>
    </row>
    <row r="343" spans="1:7" x14ac:dyDescent="0.25">
      <c r="A343" s="107" t="s">
        <v>72</v>
      </c>
      <c r="B343" s="110"/>
      <c r="C343" s="110"/>
      <c r="D343" s="110"/>
      <c r="E343" s="59">
        <v>111767.9</v>
      </c>
      <c r="F343" s="105">
        <v>0</v>
      </c>
      <c r="G343" s="106">
        <v>0</v>
      </c>
    </row>
    <row r="344" spans="1:7" x14ac:dyDescent="0.25">
      <c r="A344" s="108" t="s">
        <v>73</v>
      </c>
      <c r="B344" s="110"/>
      <c r="C344" s="110"/>
      <c r="D344" s="59">
        <v>25500</v>
      </c>
      <c r="E344" s="111">
        <v>423.05</v>
      </c>
      <c r="F344" s="105">
        <v>0</v>
      </c>
      <c r="G344" s="106">
        <f t="shared" si="11"/>
        <v>1.6590196078431374</v>
      </c>
    </row>
    <row r="345" spans="1:7" x14ac:dyDescent="0.25">
      <c r="A345" s="107" t="s">
        <v>79</v>
      </c>
      <c r="B345" s="110"/>
      <c r="C345" s="110"/>
      <c r="D345" s="110"/>
      <c r="E345" s="111">
        <v>423.05</v>
      </c>
      <c r="F345" s="105">
        <v>0</v>
      </c>
      <c r="G345" s="106">
        <v>0</v>
      </c>
    </row>
    <row r="346" spans="1:7" x14ac:dyDescent="0.25">
      <c r="A346" s="108" t="s">
        <v>82</v>
      </c>
      <c r="B346" s="111">
        <v>315.88</v>
      </c>
      <c r="C346" s="59">
        <v>1300</v>
      </c>
      <c r="D346" s="59">
        <v>1480.69</v>
      </c>
      <c r="E346" s="59">
        <v>1480.69</v>
      </c>
      <c r="F346" s="105">
        <f t="shared" si="10"/>
        <v>468.75079143978729</v>
      </c>
      <c r="G346" s="106">
        <f t="shared" si="11"/>
        <v>100</v>
      </c>
    </row>
    <row r="347" spans="1:7" x14ac:dyDescent="0.25">
      <c r="A347" s="107" t="s">
        <v>108</v>
      </c>
      <c r="B347" s="111">
        <v>315.88</v>
      </c>
      <c r="C347" s="110"/>
      <c r="D347" s="110"/>
      <c r="E347" s="110"/>
      <c r="F347" s="105">
        <f t="shared" si="10"/>
        <v>0</v>
      </c>
      <c r="G347" s="106">
        <v>0</v>
      </c>
    </row>
    <row r="348" spans="1:7" x14ac:dyDescent="0.25">
      <c r="A348" s="107" t="s">
        <v>86</v>
      </c>
      <c r="B348" s="110"/>
      <c r="C348" s="110"/>
      <c r="D348" s="110"/>
      <c r="E348" s="59">
        <v>1480.69</v>
      </c>
      <c r="F348" s="105">
        <v>0</v>
      </c>
      <c r="G348" s="106">
        <v>0</v>
      </c>
    </row>
    <row r="349" spans="1:7" x14ac:dyDescent="0.25">
      <c r="A349" s="108" t="s">
        <v>3</v>
      </c>
      <c r="B349" s="110"/>
      <c r="C349" s="59">
        <v>960000</v>
      </c>
      <c r="D349" s="59">
        <v>756500</v>
      </c>
      <c r="E349" s="59">
        <v>63644.01</v>
      </c>
      <c r="F349" s="105">
        <v>0</v>
      </c>
      <c r="G349" s="106">
        <f t="shared" si="11"/>
        <v>8.412955717118308</v>
      </c>
    </row>
    <row r="350" spans="1:7" ht="26.25" x14ac:dyDescent="0.25">
      <c r="A350" s="108" t="s">
        <v>39</v>
      </c>
      <c r="B350" s="110"/>
      <c r="C350" s="59">
        <v>960000</v>
      </c>
      <c r="D350" s="59">
        <v>756500</v>
      </c>
      <c r="E350" s="59">
        <v>63644.01</v>
      </c>
      <c r="F350" s="105">
        <v>0</v>
      </c>
      <c r="G350" s="106">
        <f t="shared" si="11"/>
        <v>8.412955717118308</v>
      </c>
    </row>
    <row r="351" spans="1:7" x14ac:dyDescent="0.25">
      <c r="A351" s="108" t="s">
        <v>111</v>
      </c>
      <c r="B351" s="110"/>
      <c r="C351" s="59">
        <v>960000</v>
      </c>
      <c r="D351" s="59">
        <v>756500</v>
      </c>
      <c r="E351" s="59">
        <v>63644.01</v>
      </c>
      <c r="F351" s="105">
        <v>0</v>
      </c>
      <c r="G351" s="106">
        <f t="shared" si="11"/>
        <v>8.412955717118308</v>
      </c>
    </row>
    <row r="352" spans="1:7" x14ac:dyDescent="0.25">
      <c r="A352" s="42" t="s">
        <v>112</v>
      </c>
      <c r="B352" s="43"/>
      <c r="C352" s="43"/>
      <c r="D352" s="43"/>
      <c r="E352" s="12">
        <v>63644.01</v>
      </c>
      <c r="F352" s="105">
        <v>0</v>
      </c>
      <c r="G352" s="106">
        <v>0</v>
      </c>
    </row>
    <row r="353" spans="1:7" ht="36" customHeight="1" x14ac:dyDescent="0.25">
      <c r="A353" s="179" t="s">
        <v>132</v>
      </c>
      <c r="B353" s="180">
        <v>943439.01</v>
      </c>
      <c r="C353" s="180">
        <v>1166000</v>
      </c>
      <c r="D353" s="180">
        <v>1343000</v>
      </c>
      <c r="E353" s="180">
        <v>1184550.8</v>
      </c>
      <c r="F353" s="181">
        <f t="shared" si="10"/>
        <v>125.55669072874144</v>
      </c>
      <c r="G353" s="183">
        <f t="shared" si="11"/>
        <v>88.201846612062553</v>
      </c>
    </row>
    <row r="354" spans="1:7" ht="28.5" customHeight="1" x14ac:dyDescent="0.25">
      <c r="A354" s="126" t="s">
        <v>133</v>
      </c>
      <c r="B354" s="127">
        <v>943439.01</v>
      </c>
      <c r="C354" s="127">
        <v>1166000</v>
      </c>
      <c r="D354" s="127">
        <v>1343000</v>
      </c>
      <c r="E354" s="127">
        <v>1184550.8</v>
      </c>
      <c r="F354" s="128">
        <f t="shared" si="10"/>
        <v>125.55669072874144</v>
      </c>
      <c r="G354" s="129">
        <f t="shared" si="11"/>
        <v>88.201846612062553</v>
      </c>
    </row>
    <row r="355" spans="1:7" x14ac:dyDescent="0.25">
      <c r="A355" s="95" t="s">
        <v>30</v>
      </c>
      <c r="B355" s="14">
        <v>943439.01</v>
      </c>
      <c r="C355" s="14">
        <v>1166000</v>
      </c>
      <c r="D355" s="14">
        <v>1343000</v>
      </c>
      <c r="E355" s="14">
        <v>1184550.8</v>
      </c>
      <c r="F355" s="123">
        <f t="shared" si="10"/>
        <v>125.55669072874144</v>
      </c>
      <c r="G355" s="124">
        <f t="shared" si="11"/>
        <v>88.201846612062553</v>
      </c>
    </row>
    <row r="356" spans="1:7" ht="23.25" customHeight="1" x14ac:dyDescent="0.25">
      <c r="A356" s="132" t="s">
        <v>49</v>
      </c>
      <c r="B356" s="133">
        <v>943439.01</v>
      </c>
      <c r="C356" s="133">
        <v>1166000</v>
      </c>
      <c r="D356" s="133">
        <v>1343000</v>
      </c>
      <c r="E356" s="133">
        <v>1184550.8</v>
      </c>
      <c r="F356" s="134">
        <f t="shared" si="10"/>
        <v>125.55669072874144</v>
      </c>
      <c r="G356" s="135">
        <f t="shared" si="11"/>
        <v>88.201846612062553</v>
      </c>
    </row>
    <row r="357" spans="1:7" x14ac:dyDescent="0.25">
      <c r="A357" s="108" t="s">
        <v>2</v>
      </c>
      <c r="B357" s="59">
        <v>943439.01</v>
      </c>
      <c r="C357" s="59">
        <v>1166000</v>
      </c>
      <c r="D357" s="59">
        <v>1343000</v>
      </c>
      <c r="E357" s="59">
        <v>1184550.8</v>
      </c>
      <c r="F357" s="105">
        <f t="shared" si="10"/>
        <v>125.55669072874144</v>
      </c>
      <c r="G357" s="106">
        <f t="shared" si="11"/>
        <v>88.201846612062553</v>
      </c>
    </row>
    <row r="358" spans="1:7" x14ac:dyDescent="0.25">
      <c r="A358" s="108" t="s">
        <v>31</v>
      </c>
      <c r="B358" s="59">
        <v>933449.19</v>
      </c>
      <c r="C358" s="59">
        <v>1145000</v>
      </c>
      <c r="D358" s="59">
        <v>1331000</v>
      </c>
      <c r="E358" s="59">
        <v>1174546.97</v>
      </c>
      <c r="F358" s="105">
        <f t="shared" si="10"/>
        <v>125.82869882826724</v>
      </c>
      <c r="G358" s="106">
        <f t="shared" si="11"/>
        <v>88.245452291510134</v>
      </c>
    </row>
    <row r="359" spans="1:7" x14ac:dyDescent="0.25">
      <c r="A359" s="108" t="s">
        <v>101</v>
      </c>
      <c r="B359" s="59">
        <v>773143.6</v>
      </c>
      <c r="C359" s="59">
        <v>902500</v>
      </c>
      <c r="D359" s="59">
        <v>1100000</v>
      </c>
      <c r="E359" s="59">
        <v>976519.48</v>
      </c>
      <c r="F359" s="105">
        <f t="shared" si="10"/>
        <v>126.30505898257451</v>
      </c>
      <c r="G359" s="106">
        <f t="shared" si="11"/>
        <v>88.774498181818188</v>
      </c>
    </row>
    <row r="360" spans="1:7" x14ac:dyDescent="0.25">
      <c r="A360" s="107" t="s">
        <v>102</v>
      </c>
      <c r="B360" s="59">
        <v>773143.6</v>
      </c>
      <c r="C360" s="110"/>
      <c r="D360" s="110"/>
      <c r="E360" s="59">
        <v>976519.48</v>
      </c>
      <c r="F360" s="105">
        <f t="shared" si="10"/>
        <v>126.30505898257451</v>
      </c>
      <c r="G360" s="106">
        <v>0</v>
      </c>
    </row>
    <row r="361" spans="1:7" x14ac:dyDescent="0.25">
      <c r="A361" s="108" t="s">
        <v>103</v>
      </c>
      <c r="B361" s="59">
        <v>36151.64</v>
      </c>
      <c r="C361" s="59">
        <v>70000</v>
      </c>
      <c r="D361" s="59">
        <v>43000</v>
      </c>
      <c r="E361" s="59">
        <v>37204.44</v>
      </c>
      <c r="F361" s="105">
        <f t="shared" si="10"/>
        <v>102.91217770480124</v>
      </c>
      <c r="G361" s="106">
        <f t="shared" si="11"/>
        <v>86.521953488372091</v>
      </c>
    </row>
    <row r="362" spans="1:7" x14ac:dyDescent="0.25">
      <c r="A362" s="107" t="s">
        <v>104</v>
      </c>
      <c r="B362" s="59">
        <v>36151.64</v>
      </c>
      <c r="C362" s="110"/>
      <c r="D362" s="110"/>
      <c r="E362" s="59">
        <v>37204.44</v>
      </c>
      <c r="F362" s="105">
        <f t="shared" si="10"/>
        <v>102.91217770480124</v>
      </c>
      <c r="G362" s="106">
        <v>0</v>
      </c>
    </row>
    <row r="363" spans="1:7" x14ac:dyDescent="0.25">
      <c r="A363" s="108" t="s">
        <v>105</v>
      </c>
      <c r="B363" s="59">
        <v>124153.95</v>
      </c>
      <c r="C363" s="59">
        <v>172500</v>
      </c>
      <c r="D363" s="59">
        <v>188000</v>
      </c>
      <c r="E363" s="59">
        <v>160823.04999999999</v>
      </c>
      <c r="F363" s="105">
        <f t="shared" si="10"/>
        <v>129.53518595260158</v>
      </c>
      <c r="G363" s="106">
        <f t="shared" si="11"/>
        <v>85.544175531914888</v>
      </c>
    </row>
    <row r="364" spans="1:7" x14ac:dyDescent="0.25">
      <c r="A364" s="107" t="s">
        <v>106</v>
      </c>
      <c r="B364" s="59">
        <v>123984.34</v>
      </c>
      <c r="C364" s="110"/>
      <c r="D364" s="110"/>
      <c r="E364" s="59">
        <v>160720.22</v>
      </c>
      <c r="F364" s="105">
        <f t="shared" si="10"/>
        <v>129.6294515904186</v>
      </c>
      <c r="G364" s="106">
        <v>0</v>
      </c>
    </row>
    <row r="365" spans="1:7" ht="26.25" x14ac:dyDescent="0.25">
      <c r="A365" s="107" t="s">
        <v>134</v>
      </c>
      <c r="B365" s="111">
        <v>169.61</v>
      </c>
      <c r="C365" s="110"/>
      <c r="D365" s="110"/>
      <c r="E365" s="111">
        <v>102.83</v>
      </c>
      <c r="F365" s="105">
        <f t="shared" si="10"/>
        <v>60.627321502269908</v>
      </c>
      <c r="G365" s="106">
        <v>0</v>
      </c>
    </row>
    <row r="366" spans="1:7" x14ac:dyDescent="0.25">
      <c r="A366" s="108" t="s">
        <v>32</v>
      </c>
      <c r="B366" s="59">
        <v>8244.4</v>
      </c>
      <c r="C366" s="59">
        <v>15000</v>
      </c>
      <c r="D366" s="59">
        <v>9000</v>
      </c>
      <c r="E366" s="59">
        <v>7356.69</v>
      </c>
      <c r="F366" s="105">
        <f t="shared" si="10"/>
        <v>89.232569986900202</v>
      </c>
      <c r="G366" s="106">
        <f t="shared" si="11"/>
        <v>81.741</v>
      </c>
    </row>
    <row r="367" spans="1:7" x14ac:dyDescent="0.25">
      <c r="A367" s="108" t="s">
        <v>82</v>
      </c>
      <c r="B367" s="59">
        <v>8244.4</v>
      </c>
      <c r="C367" s="59">
        <v>15000</v>
      </c>
      <c r="D367" s="59">
        <v>9000</v>
      </c>
      <c r="E367" s="59">
        <v>7356.69</v>
      </c>
      <c r="F367" s="105">
        <f t="shared" si="10"/>
        <v>89.232569986900202</v>
      </c>
      <c r="G367" s="106">
        <f t="shared" si="11"/>
        <v>81.741</v>
      </c>
    </row>
    <row r="368" spans="1:7" x14ac:dyDescent="0.25">
      <c r="A368" s="107" t="s">
        <v>85</v>
      </c>
      <c r="B368" s="59">
        <v>5572.04</v>
      </c>
      <c r="C368" s="110"/>
      <c r="D368" s="110"/>
      <c r="E368" s="59">
        <v>7356.69</v>
      </c>
      <c r="F368" s="105">
        <f t="shared" si="10"/>
        <v>132.02866454655745</v>
      </c>
      <c r="G368" s="106">
        <v>0</v>
      </c>
    </row>
    <row r="369" spans="1:7" x14ac:dyDescent="0.25">
      <c r="A369" s="107" t="s">
        <v>135</v>
      </c>
      <c r="B369" s="59">
        <v>2672.36</v>
      </c>
      <c r="C369" s="110"/>
      <c r="D369" s="110"/>
      <c r="E369" s="110"/>
      <c r="F369" s="105">
        <f t="shared" si="10"/>
        <v>0</v>
      </c>
      <c r="G369" s="106">
        <v>0</v>
      </c>
    </row>
    <row r="370" spans="1:7" x14ac:dyDescent="0.25">
      <c r="A370" s="108" t="s">
        <v>33</v>
      </c>
      <c r="B370" s="59">
        <v>1745.42</v>
      </c>
      <c r="C370" s="59">
        <v>6000</v>
      </c>
      <c r="D370" s="59">
        <v>3000</v>
      </c>
      <c r="E370" s="59">
        <v>2647.14</v>
      </c>
      <c r="F370" s="105">
        <f t="shared" si="10"/>
        <v>151.66206414501951</v>
      </c>
      <c r="G370" s="106">
        <f t="shared" si="11"/>
        <v>88.238</v>
      </c>
    </row>
    <row r="371" spans="1:7" x14ac:dyDescent="0.25">
      <c r="A371" s="108" t="s">
        <v>87</v>
      </c>
      <c r="B371" s="59">
        <v>1745.42</v>
      </c>
      <c r="C371" s="59">
        <v>6000</v>
      </c>
      <c r="D371" s="59">
        <v>3000</v>
      </c>
      <c r="E371" s="59">
        <v>2647.14</v>
      </c>
      <c r="F371" s="105">
        <f t="shared" si="10"/>
        <v>151.66206414501951</v>
      </c>
      <c r="G371" s="106">
        <f t="shared" si="11"/>
        <v>88.238</v>
      </c>
    </row>
    <row r="372" spans="1:7" x14ac:dyDescent="0.25">
      <c r="A372" s="42" t="s">
        <v>89</v>
      </c>
      <c r="B372" s="12">
        <v>1745.42</v>
      </c>
      <c r="C372" s="43"/>
      <c r="D372" s="43"/>
      <c r="E372" s="12">
        <v>2647.14</v>
      </c>
      <c r="F372" s="105">
        <f t="shared" si="10"/>
        <v>151.66206414501951</v>
      </c>
      <c r="G372" s="106">
        <v>0</v>
      </c>
    </row>
    <row r="373" spans="1:7" x14ac:dyDescent="0.25">
      <c r="A373" s="125"/>
      <c r="B373" s="125"/>
      <c r="C373" s="125"/>
      <c r="D373" s="125"/>
      <c r="E373" s="125"/>
      <c r="F373" s="125"/>
    </row>
  </sheetData>
  <mergeCells count="3">
    <mergeCell ref="A2:G2"/>
    <mergeCell ref="A3:G3"/>
    <mergeCell ref="A4:G4"/>
  </mergeCells>
  <pageMargins left="0.25" right="0.25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I OPĆI DIO- sažetak</vt:lpstr>
      <vt:lpstr>Izvještaj po ekonom.klas. P i R</vt:lpstr>
      <vt:lpstr>Izvještaj o P i R po izvor</vt:lpstr>
      <vt:lpstr>Izvještaj o rash. prema funkcij</vt:lpstr>
      <vt:lpstr>POSEBNI-DIO-izvršenje fin.plana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Zeljko</dc:creator>
  <cp:lastModifiedBy>Zeljko</cp:lastModifiedBy>
  <cp:lastPrinted>2024-03-06T09:57:29Z</cp:lastPrinted>
  <dcterms:created xsi:type="dcterms:W3CDTF">2023-07-14T06:46:34Z</dcterms:created>
  <dcterms:modified xsi:type="dcterms:W3CDTF">2024-03-14T12:17:42Z</dcterms:modified>
</cp:coreProperties>
</file>